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685" activeTab="0"/>
  </bookViews>
  <sheets>
    <sheet name="phu luc 2" sheetId="1" r:id="rId1"/>
    <sheet name="phu luc1" sheetId="2" r:id="rId2"/>
  </sheets>
  <definedNames>
    <definedName name="_xlnm.Print_Titles" localSheetId="0">'phu luc 2'!$4:$9</definedName>
  </definedNames>
  <calcPr fullCalcOnLoad="1"/>
</workbook>
</file>

<file path=xl/sharedStrings.xml><?xml version="1.0" encoding="utf-8"?>
<sst xmlns="http://schemas.openxmlformats.org/spreadsheetml/2006/main" count="859" uniqueCount="312">
  <si>
    <t>Chương trình Xây dựng nông thôn mới</t>
  </si>
  <si>
    <t>p Vĩnh Nguyên</t>
  </si>
  <si>
    <t>p Vĩnh Hải</t>
  </si>
  <si>
    <t>9454/QĐ-UBND ngày 29/10/2014</t>
  </si>
  <si>
    <t>9459/QĐ-UBND ngày 29/10/2014</t>
  </si>
  <si>
    <t>9455/QĐ-UBND ngày 29/10/2014</t>
  </si>
  <si>
    <t>10455/QĐ-UBND ngày 31/10/2014</t>
  </si>
  <si>
    <t>VỐN NGÂN SÁCH THÀNH PHỐ PHÂN CẤP QUẢN LÝ (I+II+III+IV)</t>
  </si>
  <si>
    <t>NNL</t>
  </si>
  <si>
    <t>PTDT</t>
  </si>
  <si>
    <t>CTCC</t>
  </si>
  <si>
    <t>KHAC</t>
  </si>
  <si>
    <t>DPC</t>
  </si>
  <si>
    <t>QT</t>
  </si>
  <si>
    <t>TT</t>
  </si>
  <si>
    <t>DP</t>
  </si>
  <si>
    <t>CBDT</t>
  </si>
  <si>
    <t>Trường mầm non Bình Khê (điểm Lê Chân)</t>
  </si>
  <si>
    <t>Trả nợ quyết toán công trình</t>
  </si>
  <si>
    <t>2022</t>
  </si>
  <si>
    <t>QP-AN</t>
  </si>
  <si>
    <t>NTM</t>
  </si>
  <si>
    <t>p Phước Hải</t>
  </si>
  <si>
    <t>xã Vĩnh Trung</t>
  </si>
  <si>
    <t>xã Vĩnh Thạnh</t>
  </si>
  <si>
    <t>Cơ sở hạ tầng khu dân cư 32-33 Vĩnh Thọ</t>
  </si>
  <si>
    <t>p Vĩnh Thọ</t>
  </si>
  <si>
    <t>NS tỉnh hỗ trợ</t>
  </si>
  <si>
    <t>NS thành phố</t>
  </si>
  <si>
    <t>6595/QĐ-CT-UBND ngày 31/7/2014</t>
  </si>
  <si>
    <t>Đường Nguyễn Khuyến đoạn từ cổng bệnh viện Da Liễu đến đường sắt</t>
  </si>
  <si>
    <t>5585/QĐ-UBND ngày 17/7/2014</t>
  </si>
  <si>
    <t>Cải tạo tuyến ống và lắp đặt hệ thống lắng lọc tinh hồ chứa nước Bích Đầm (giai đoạn 2)</t>
  </si>
  <si>
    <t>BQLDANT</t>
  </si>
  <si>
    <t>5633/QĐ-UBND
 ngày 07/7/2014</t>
  </si>
  <si>
    <t>Trường Tiểu học Phước Hải 3</t>
  </si>
  <si>
    <t>2020</t>
  </si>
  <si>
    <t>C</t>
  </si>
  <si>
    <t>Trường THCS Bùi Thị Xuân</t>
  </si>
  <si>
    <t>9482/QĐ-UBND ngày 30/10/2014</t>
  </si>
  <si>
    <t>CHỦ TỊCH</t>
  </si>
  <si>
    <t>Nguyễn Văn Danh</t>
  </si>
  <si>
    <t>6591/QĐ-UBND ngày 31/7/2014</t>
  </si>
  <si>
    <t>Ngành, lĩnh vực đầu tư</t>
  </si>
  <si>
    <t>GD</t>
  </si>
  <si>
    <t>GT</t>
  </si>
  <si>
    <t>HTKT</t>
  </si>
  <si>
    <t>Trường mầm non 20/10 - HM: Phòng chức năng</t>
  </si>
  <si>
    <t>Trường THCS Vĩnh Thái</t>
  </si>
  <si>
    <t>2021</t>
  </si>
  <si>
    <t>7971/QĐ-UBND ngày 11/9/2014</t>
  </si>
  <si>
    <t>6592/QĐ-UBND ngày 31/7/2014</t>
  </si>
  <si>
    <t xml:space="preserve">Nâng cấp, mở rộng đường Phan Chu Trinh </t>
  </si>
  <si>
    <t>Nâng cấp, mở rộng đường Hai Bà Trưng</t>
  </si>
  <si>
    <t>Nâng cấp, mở rộng đường Hàn Thuyên</t>
  </si>
  <si>
    <t>Trường TH Vĩnh Trung</t>
  </si>
  <si>
    <t>Trường THCS Nguyễn Đình Chiểu</t>
  </si>
  <si>
    <t>Tổng giai đoạn 2016-2020</t>
  </si>
  <si>
    <t>Kè núi Sạn khu vực Trường Phúc (đoạn 1)</t>
  </si>
  <si>
    <t>Vốn chuyển quyền sử dụng đất</t>
  </si>
  <si>
    <t>Ngân sách thành phố</t>
  </si>
  <si>
    <t>(4)</t>
  </si>
  <si>
    <t>TT PTQĐ</t>
  </si>
  <si>
    <t>Nâng cấp, mở rộng đường Ngô Gia Tự</t>
  </si>
  <si>
    <t>Nâng cấp, mở rộng đường Nguyễn Trãi</t>
  </si>
  <si>
    <t>Nâng cấp, mở rộng đường Cao Văn Bé</t>
  </si>
  <si>
    <t>UBND Vĩnh Phước</t>
  </si>
  <si>
    <t>Nâng cấp, bảo trì trụ sở làm việc UBND phường Phước Tiến</t>
  </si>
  <si>
    <t>Trung tâm thông tin chỉ huy và lắp đặt hệ thống Camera quan sát trên địa bàn thành phố</t>
  </si>
  <si>
    <t>Đường Quãng Đức</t>
  </si>
  <si>
    <t>Trụ sở UBND phường Phước Hải</t>
  </si>
  <si>
    <t>Trụ sở làm việc ban QL Vịnh</t>
  </si>
  <si>
    <t>Lắp đặt trụ ăng ten Truyền thanh</t>
  </si>
  <si>
    <t>Hệ thống đường ống cấp 3 thu gom nước thải khu dân cư Đường Đệ</t>
  </si>
  <si>
    <t>Cải tạo hệ thống thoát nước đường Nguyễn Tất Thành (đoạn từ cầu Bình Tân đến KDL giải trí Nha Trang)</t>
  </si>
  <si>
    <t>Trung tâm huấn luyện chiến đầu cho lực lượng vũ trang thành phố</t>
  </si>
  <si>
    <t>Nâng cấp mở rộng đường Lê Thành Phương</t>
  </si>
  <si>
    <t>Dự án chuẩn bị đầu tư</t>
  </si>
  <si>
    <t>chi tiết công trình theo từng năm</t>
  </si>
  <si>
    <t>Trường Mầm Non Vạn Thạnh</t>
  </si>
  <si>
    <t>Xây dựng mới trường tiểu học Vĩnh Lương 2 (thôn Cửu Hàm)</t>
  </si>
  <si>
    <t>Đề án dồn điền đổi thửa xã Vĩnh Phương</t>
  </si>
  <si>
    <t>Trường THCS Võ Văn Ký (cơ sở 2)</t>
  </si>
  <si>
    <t>Trụ sở làm việc Đội Thanh niên Xung kích</t>
  </si>
  <si>
    <t>Nâng cấp đường C2, phường Vĩnh Nguyên</t>
  </si>
  <si>
    <t>Nâng cấp đường Ba Làng (Giao đoạn 2)</t>
  </si>
  <si>
    <t>Nâng cấp mở rộng đường Lê Lợi</t>
  </si>
  <si>
    <t>Trường mầm non Tân Lập - HM: xây dựng phòng học, phòng chức năng</t>
  </si>
  <si>
    <t>Trường mầm non Hoa Hồng - HM: xây dựng phòng học, phòng chức năng</t>
  </si>
  <si>
    <t>Trường TH Phước Long 2 (điểm chính) - HM: XDM phòng chức năng, hiệu bộ, phòng học, khu WC</t>
  </si>
  <si>
    <t>Trường TH Phước Hòa 2 - HM: XDM nhà 3 tầng</t>
  </si>
  <si>
    <t>Trường mầm non Ngọc Hiệp - HM: XDM 6 phòng học, khu hiệu bộ</t>
  </si>
  <si>
    <t>Trường TH Phước Thịnh - HM: XDM phòng chức năng, đa năng, 4 phòng học</t>
  </si>
  <si>
    <t>Trường mầm non Phước Hải (cơ sở 1&amp;2) - HM: xây dựng phòng học, phòng chức năng</t>
  </si>
  <si>
    <t>Trường mầm non Vĩnh Phương 1 (điểm chính) - HM: XDM phòng chức năng, bếp, WC</t>
  </si>
  <si>
    <t>Trường mầm non Xương Huân - HM: xây dựng phòng học, phòng chức năng</t>
  </si>
  <si>
    <t>UBND các xã phường</t>
  </si>
  <si>
    <t>UBND các xã phường, các phòng ban</t>
  </si>
  <si>
    <t>Trường THCS Nguyễn Công Trứ - HM: XDM 6 phòng học, khu WC</t>
  </si>
  <si>
    <t>Trường mầm non Phước Tiến - HM: xây dựng phòng học, phòng chức năng</t>
  </si>
  <si>
    <t>Trường THCS Cao Thắng - HM: XDM nhà đa năng</t>
  </si>
  <si>
    <t>Trường THCS Lương Thế Vinh - HM: XDM nhà đa năng, phòng chức năng</t>
  </si>
  <si>
    <t>Bổ sung có mục tiêu cho cấp xã hỗ trợ thực hiện chương trình xây dựng nông thôn mới</t>
  </si>
  <si>
    <t>UBND p Phước Long</t>
  </si>
  <si>
    <t>UBND p Vĩnh Hòa</t>
  </si>
  <si>
    <t>ĐÀI TT</t>
  </si>
  <si>
    <t>P GD-ĐT</t>
  </si>
  <si>
    <t>UBND xã Vĩnh Lương</t>
  </si>
  <si>
    <t>UBND xã Vĩnh Phương</t>
  </si>
  <si>
    <t>BCHQSTP</t>
  </si>
  <si>
    <t>UBND p Vĩnh Nguyên</t>
  </si>
  <si>
    <t>UBND các xã</t>
  </si>
  <si>
    <t>Dự án khác</t>
  </si>
  <si>
    <t>Công an TP</t>
  </si>
  <si>
    <t>Xã Vĩnh Lương</t>
  </si>
  <si>
    <t>Xã Vĩnh Phương</t>
  </si>
  <si>
    <t>Xã Vĩnh Ngọc</t>
  </si>
  <si>
    <t>Xã Vĩnh Thạnh</t>
  </si>
  <si>
    <t>Xã Vĩnh Trung</t>
  </si>
  <si>
    <t>Xã Vĩnh Hiệp</t>
  </si>
  <si>
    <t>Xã Vĩnh Thái</t>
  </si>
  <si>
    <t>Xã Phước Đồng</t>
  </si>
  <si>
    <t>VỐN  NGÂN SÁCH CẤP XÃ (thực hiện chương trình nông thôn mới)</t>
  </si>
  <si>
    <t>Trường MN Hồng Chiêm - HM: Nhà đa năng</t>
  </si>
  <si>
    <t>Trường TH Vĩnh Trường - HM: XDM 06 phòng học, WC</t>
  </si>
  <si>
    <t>Trường TH Vĩnh Hải 2 (điểm phụ) - HM: XDM WC, nâng cấp, cải tạo tường rào, phòng học</t>
  </si>
  <si>
    <t>Trường TH Phước Tiến - HM: XDM bếp, phòng chức năng, nhà xe</t>
  </si>
  <si>
    <t>Dự án chuyển tiếp giai đoạn 2016-2020</t>
  </si>
  <si>
    <t>Trường mầm non Vĩnh Thạnh</t>
  </si>
  <si>
    <t>UBND Phước Tiến</t>
  </si>
  <si>
    <t>Số
TT</t>
  </si>
  <si>
    <t>Tên dự án đầu tư</t>
  </si>
  <si>
    <t>Chủ đầu tư</t>
  </si>
  <si>
    <t>Địa điểm XD</t>
  </si>
  <si>
    <t>Quyết định phê duyệt DAĐT (BCKTKT)</t>
  </si>
  <si>
    <t>Ghi chú</t>
  </si>
  <si>
    <t>Số QĐ, ngày, tháng, năm</t>
  </si>
  <si>
    <t xml:space="preserve">TMĐT </t>
  </si>
  <si>
    <t>Tổng số</t>
  </si>
  <si>
    <t>Trong đó:</t>
  </si>
  <si>
    <t>A</t>
  </si>
  <si>
    <t xml:space="preserve">B </t>
  </si>
  <si>
    <t>I</t>
  </si>
  <si>
    <t>Chương trình phát triển đô thị</t>
  </si>
  <si>
    <t>II</t>
  </si>
  <si>
    <t>Chương trình xây dựng nông thôn mới</t>
  </si>
  <si>
    <t>III</t>
  </si>
  <si>
    <t>IV</t>
  </si>
  <si>
    <t>B</t>
  </si>
  <si>
    <t>Người lập biểu</t>
  </si>
  <si>
    <t xml:space="preserve">(Đơn vị tính: triệu đồng)    </t>
  </si>
  <si>
    <t>Nhóm dự án (A,B,C)</t>
  </si>
  <si>
    <t>(1)</t>
  </si>
  <si>
    <t>(2)</t>
  </si>
  <si>
    <t>(3)</t>
  </si>
  <si>
    <t>Năm 2016</t>
  </si>
  <si>
    <t>Năm 2017</t>
  </si>
  <si>
    <t>Năm 2018</t>
  </si>
  <si>
    <t>Năm 2019</t>
  </si>
  <si>
    <t>Năm 2020</t>
  </si>
  <si>
    <t>Dự kiến năm hoàn thành và đưa vào sử dụng</t>
  </si>
  <si>
    <t>Nhu cầu vốn đầu tư phát triển năm 2016-2020</t>
  </si>
  <si>
    <t>Nâng cấp, mở rộng trường mầm non Vĩnh Lương</t>
  </si>
  <si>
    <t>NS TW hỗ trợ</t>
  </si>
  <si>
    <t>Đề án phổ cập giáo dục mầm non cho trẻ 5 tuổi</t>
  </si>
  <si>
    <t>Nha Trang</t>
  </si>
  <si>
    <t>Duy tu, bảo dưỡng, sửa chữa trụ sở cơ quan</t>
  </si>
  <si>
    <t>Các công trình thực hiện theo nghị quyết số 17 của Thành ủy Nha Trang</t>
  </si>
  <si>
    <t>Duy tu, sử chữa vỉa hè các tuyên đường thành phố</t>
  </si>
  <si>
    <t>Trường TH Vĩnh Phước 2 - HM: XDM phòng chức năng, đa năng</t>
  </si>
  <si>
    <t>Trường mầm non Vĩnh Phước - HM: xây dựng phòng học, phòng chức năng</t>
  </si>
  <si>
    <t>Trường TH Vĩnh Phương 1 - HM: XDM đa năng, 4 phòng học</t>
  </si>
  <si>
    <t>Nâng cấp Trường THCS Bạch Đằng</t>
  </si>
  <si>
    <t>Trường THCS Âu Cơ - HM: XDM nhà đa năng, phòng chức năng</t>
  </si>
  <si>
    <t>Công trình phòng thủ quân sự</t>
  </si>
  <si>
    <t>Hạ tầng thông tin các xã phường</t>
  </si>
  <si>
    <t>Trồng cây xanh các tuyến đường thành phố và công viên</t>
  </si>
  <si>
    <t>Nâng cấp Trường mầm non Phước Long</t>
  </si>
  <si>
    <t>Thoát nước đường Hương Sơn (đoạn Cửu Long - Trần Thị Tính)</t>
  </si>
  <si>
    <t>Thoát nước đường Yên Thế (đoạn Cửu Long - Trần Thị Tính)</t>
  </si>
  <si>
    <t>Ngân sách Tỉnh hỗ trợ 50%</t>
  </si>
  <si>
    <t>Duy tu, sửa chữa, bảo dưỡng các phòng học và nhà vệ sinh</t>
  </si>
  <si>
    <t>chi tiết công trình theo phân bổ của ban điều phối NTM</t>
  </si>
  <si>
    <t>P QLĐT</t>
  </si>
  <si>
    <t>Trường mầm non Đất Lành (gđ 1)</t>
  </si>
  <si>
    <t>Trường tiểu học Đất Lành (gđ 1)</t>
  </si>
  <si>
    <t>Trường THCS Đất Lành (gđ 1)</t>
  </si>
  <si>
    <t>Trường TH Vĩnh Hiệp (điểm phụ) - HM: XDM 04 phòng học, WC</t>
  </si>
  <si>
    <t>Trường THCS Thái Nguyên - HM: XDM nhà đa năng, phòng chức năng</t>
  </si>
  <si>
    <t>Chương trình PTĐT</t>
  </si>
  <si>
    <t>Chương trình NNL</t>
  </si>
  <si>
    <t>Chương trình NTM</t>
  </si>
  <si>
    <t>Nâng cấp, sửa chữa trụ sở làm việc UBND phường Vĩnh Phước</t>
  </si>
  <si>
    <t>Nâng cấp, cải tạo trụ sở làm việc UBND phường Phước Hòa</t>
  </si>
  <si>
    <t>UBND phường Vĩnh Phước</t>
  </si>
  <si>
    <t>UBND phường Phước Hòa</t>
  </si>
  <si>
    <t>Mở rộng đường Pastuer, TP Nha Trang</t>
  </si>
  <si>
    <t>Trạm trực gác bảo vệ dân phố, điểm sinh hoạt cộng đồng tổ 23 Hòn Chồng</t>
  </si>
  <si>
    <t xml:space="preserve"> STT </t>
  </si>
  <si>
    <t>Vốn xây dựng cơ bản tập trung</t>
  </si>
  <si>
    <t>Lê Sĩ Chiến</t>
  </si>
  <si>
    <t>Phân cấp quản lý vốn</t>
  </si>
  <si>
    <t>(Đơn vị tính: triệu đồng)</t>
  </si>
  <si>
    <t>Ngân sách Tỉnh hỗ trợ (03 chương trình)</t>
  </si>
  <si>
    <t>Phát triển đô thị</t>
  </si>
  <si>
    <t>Nguồn nhân lực</t>
  </si>
  <si>
    <t>Nông thôn mới</t>
  </si>
  <si>
    <t>Tổng cộng (I+II+III)</t>
  </si>
  <si>
    <t>PHỤ LỤC 1</t>
  </si>
  <si>
    <t xml:space="preserve">PHỤ LỤC 2  </t>
  </si>
  <si>
    <t>Ngân sách Tỉnh hỗ trợ tối đa 70%</t>
  </si>
  <si>
    <t>VP HĐND&amp; UBND</t>
  </si>
  <si>
    <t>Xây dựng nhà vệ sinh tuyến công viên</t>
  </si>
  <si>
    <t>Trường mầm non Vĩnh Thọ (điển chính)</t>
  </si>
  <si>
    <t>Trường TH Xương Huân 1</t>
  </si>
  <si>
    <t>NS Tỉnh hỗ trợ 50%</t>
  </si>
  <si>
    <t>Đường vào khu du lịch bùn khoáng nóng Tháp bà, TP Nha Trang</t>
  </si>
  <si>
    <t>Ngân sách trung ương hỗ trợ 100%</t>
  </si>
  <si>
    <t>Mở rộng đường Phú Đức, TP Nha Trang</t>
  </si>
  <si>
    <t>Trường THCS Phan Sào Nam - HM: khối học tập, nhà đa năng, nhà hành chính, nhà xe</t>
  </si>
  <si>
    <t>3.1</t>
  </si>
  <si>
    <t>Trường mầm non Vĩnh Phương</t>
  </si>
  <si>
    <t>Trường mầm non Vĩnh Thọ</t>
  </si>
  <si>
    <t>Trường mầm non Vĩnh Nguyên 1</t>
  </si>
  <si>
    <t>Trường mầm non Phước Đồng</t>
  </si>
  <si>
    <t>Trường mầm non Vĩnh Thạnh (điểm trung tâm xã)</t>
  </si>
  <si>
    <t>3.2</t>
  </si>
  <si>
    <t>3.3</t>
  </si>
  <si>
    <t>3.4</t>
  </si>
  <si>
    <t>3.5</t>
  </si>
  <si>
    <t>Đề án tổ chức giao thông</t>
  </si>
  <si>
    <t>Trường mầm non Ngô Thời nhiệm</t>
  </si>
  <si>
    <t>3.6</t>
  </si>
  <si>
    <t>Trường mầm non Vĩnh Hòa (điểm phụ)</t>
  </si>
  <si>
    <t>Trường tiểu học Vạn Thắng</t>
  </si>
  <si>
    <t>Đường liên thôn Lương Hòa từ cầu bà Hiền đến khu sản xuất nông nghiệp Lỗ Lươn, (giai đoạn 2)</t>
  </si>
  <si>
    <t>Cải tạo hệ thống điện chiếu sáng đường Trần Phú
(đoạn từ Ana Mandara đến sân bóng Thanh niên</t>
  </si>
  <si>
    <t>Đường Nguyễn Chích (mương thoát lũ đến đường 2/4)</t>
  </si>
  <si>
    <t>Nâng cấp đường Nguyễn Khắc Viện</t>
  </si>
  <si>
    <t>Đường Lê Văn Huân (đoạn còn lại), phường Vĩnh Hòa</t>
  </si>
  <si>
    <t>Nâng cấp đường Châu Văn Liêm (đoạn từ Nguyễn Đức Cảnh đến Dương Quản Hàm), phước Long</t>
  </si>
  <si>
    <t>Đường Nguyễn Thị Định (thông ra Lê Hồng Phong), phường Phước Long</t>
  </si>
  <si>
    <t>chương trình  thực hiện Nghị quyết 05 về nâng cấp hẻm nội thị và đường GTNT</t>
  </si>
  <si>
    <t>UBND các phường</t>
  </si>
  <si>
    <t>số 11835/QĐ-CT-UBND; 19/9/2013</t>
  </si>
  <si>
    <t>số 11791/QĐ-CT-UBND; 18/9/2013</t>
  </si>
  <si>
    <t>số 11375/QĐ-CT-UBND; 13/10/2013</t>
  </si>
  <si>
    <t>số 10965/QĐ-CT-UBND; 13/8/2013</t>
  </si>
  <si>
    <t>số 157/QĐ-CT-UBND; 07/01/2013</t>
  </si>
  <si>
    <t>số 11792/QĐ-CT-UBND; 18/9/2013</t>
  </si>
  <si>
    <t>Công trình cụ thể hàng năm</t>
  </si>
  <si>
    <t>Dự kiến giải ngân từ KC đến hết năm 2015</t>
  </si>
  <si>
    <t>Trong đó: NS tỉnh</t>
  </si>
  <si>
    <t>Dự án khởi công mới giai đoạn 2016-2020</t>
  </si>
  <si>
    <t>Quyết định phê duyệt chủ trương đầu tư</t>
  </si>
  <si>
    <t>Khác</t>
  </si>
  <si>
    <t>DỰ KIẾN KẾ HOẠCH ĐẦU TƯ CÔNG TRUNG HẠN 5 NĂM 2016-2020 (lần 4)</t>
  </si>
  <si>
    <t>Xây dựng kè tạm chống sạt lỡ đoạn thôn Phú Vinh</t>
  </si>
  <si>
    <t>UBND xã Vĩnh Thạnh</t>
  </si>
  <si>
    <t>Nâng cấp đường đi Hồ Kênh Hạ - Thôn Phước Tân, xã Phước Đồng</t>
  </si>
  <si>
    <t>UBND xã Phước đồng</t>
  </si>
  <si>
    <t>Nâng cấp đường Lương Thế Vinh</t>
  </si>
  <si>
    <t>Đấu nối thoát nước mưa từ khu đô thị mới Phước Long vào cống tiêu QN17</t>
  </si>
  <si>
    <t>Đường vào xã Vĩnh Thái (đoạn cuối)</t>
  </si>
  <si>
    <t>Công trình nòng cốt trong khu sơ tán, khu tập trung bí mật, thao trường huấn luyện cấp xã, phường của LLVT TP NT</t>
  </si>
  <si>
    <t>Cải tạo sữa chữa và mua sắm thiết bị trụ sở làm việc CA TP</t>
  </si>
  <si>
    <t>Kho tạm giữ phương tiện vi phạm TTATGT</t>
  </si>
  <si>
    <t>BẢNG TỔNG SỐ VỐN KẾ HOẠCH ĐẦU TƯ CÔNG TRUNG HẠN 05 NĂM 2016-2020 (lần thứ tư)</t>
  </si>
  <si>
    <t>Cầu qua sông Cái - xã Vĩnh Ngọc, TP Nha Trang</t>
  </si>
  <si>
    <t>Xây dựng mới trụ sở Ban Quản Lý dịch vụ công ích</t>
  </si>
  <si>
    <t>BDVCI</t>
  </si>
  <si>
    <t>Xử lý thoát nước chống ngập úng khu vực Quân Trấn</t>
  </si>
  <si>
    <t>Ngân sách Trung ương dự kiến hỗ trợ</t>
  </si>
  <si>
    <t>Nâng cấp công viên  2B và 3C đường Trần Phú, thành phố Nha Trang</t>
  </si>
  <si>
    <t>Đường Võ Thị Sáu, tp Nha Trang</t>
  </si>
  <si>
    <t>Đường vòng Núi Chụt, tp Nha Trang</t>
  </si>
  <si>
    <t>Nguồn tăng thu tiền SDĐ năm 2015</t>
  </si>
  <si>
    <t>Vốn chuyển nguồn</t>
  </si>
  <si>
    <t>Đợt 1 đã hoàn thành, thanh toán năm 2016, đợt 2 năm 2017-2018</t>
  </si>
  <si>
    <t xml:space="preserve"> Duy tu, sữa chữa công trình hạ tầng kỹ thuật bức xúc phục vụ dân sinh (hệ thống thoát nước, đình miếu, điện chiếu sáng,.v.v.)</t>
  </si>
  <si>
    <t>Hệ thống cấp 3 đấu nối thoát nước thải</t>
  </si>
  <si>
    <t>Cầu Ngọc Thảo, Tp nha Trang</t>
  </si>
  <si>
    <t>Chỉnh trang hạ tầng khu Hòn Rớ I</t>
  </si>
  <si>
    <t>Trường mầm non Tân Thành</t>
  </si>
  <si>
    <t>Mở rộng đường Hải Đức, TP Nha Trang</t>
  </si>
  <si>
    <t>2.1</t>
  </si>
  <si>
    <t>2.2</t>
  </si>
  <si>
    <t>2.3</t>
  </si>
  <si>
    <t>Công viên bờ biển đường Phạm Văn Đồng</t>
  </si>
  <si>
    <t>Bổ sung 16 phòng học thuộc chương trình đề án tằng cường cơ sở vật chất giáo dục mầm non 2016-2020</t>
  </si>
  <si>
    <t>Mở rộng bãi chôn lấp Lương Hòa</t>
  </si>
  <si>
    <t>Công nghệ mới lò Hỏa táng</t>
  </si>
  <si>
    <t>Mở rộng đường Thống Nhất, tp Nha Trang</t>
  </si>
  <si>
    <t>CTY MTĐT</t>
  </si>
  <si>
    <t>Mở rộng nghĩa trang phía Bắc thành phố Nha Trang</t>
  </si>
  <si>
    <t>Cải tạo hệ thống thoát nưước Dã Tượng - Võ Thị Sáu - cửa xả Vĩnh Trường</t>
  </si>
  <si>
    <t>Nguồn tăng thu tiền SDĐ năm 2016</t>
  </si>
  <si>
    <t>2.4</t>
  </si>
  <si>
    <t>2.5</t>
  </si>
  <si>
    <t>2.6</t>
  </si>
  <si>
    <t>2.7</t>
  </si>
  <si>
    <t>2.8</t>
  </si>
  <si>
    <t>2.9</t>
  </si>
  <si>
    <t>Duy tu, sửa chữa mạng đường khu AT và khu Nam Hòn Khô</t>
  </si>
  <si>
    <t>Nâng cấp hoàn thiện hệ thống mạng, máy chủ VP UBND thành phố</t>
  </si>
  <si>
    <t>Trung tâm điều khiển và giám sát giao thông thành phố Nha Trang</t>
  </si>
  <si>
    <t>Dự phòng chi (10%)</t>
  </si>
  <si>
    <t>NS Tỉnh hỗ trợ 70%</t>
  </si>
  <si>
    <t>Công trình giáo dục (Đối ứng chương trình nguồn nhân lực của tỉnh)</t>
  </si>
  <si>
    <t>Phụ lục kèm theo Nghị quyết số 80/NQ-HĐND ngày 18/8/2016 của Hội đồng nhân dân thành phố Nha Trang</t>
  </si>
  <si>
    <t>(Kèm theo Nghị quyết số 80/NQ-HĐND ngày 18/8/2016 của Hội đồng nhân dân thành phố Nha Trang</t>
  </si>
  <si>
    <t>Giai đoạn 2016 - 2020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</si>
</sst>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_(* #,##0_);_(* \(#,##0\);_(* &quot;-&quot;??_);_(@_)"/>
    <numFmt numFmtId="174" formatCode="_(* #,##0.0_);_(* \(#,##0.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#,##0.0000"/>
    <numFmt numFmtId="178" formatCode="_(* #,##0.00000_);_(* \(#,##0.00000\);_(* &quot;-&quot;??_);_(@_)"/>
    <numFmt numFmtId="179" formatCode="_(* #,##0.000000_);_(* \(#,##0.00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Helv"/>
      <family val="2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VNI-Times"/>
      <family val="0"/>
    </font>
    <font>
      <sz val="9"/>
      <name val="Times New Roman"/>
      <family val="1"/>
    </font>
    <font>
      <sz val="11"/>
      <name val="VNI-Helve-Condense"/>
      <family val="0"/>
    </font>
    <font>
      <b/>
      <sz val="13"/>
      <name val="Times New Roman"/>
      <family val="1"/>
    </font>
    <font>
      <sz val="12"/>
      <name val="VNI-Helve-Condense"/>
      <family val="0"/>
    </font>
    <font>
      <sz val="10"/>
      <name val="VNI-Helve-Condense"/>
      <family val="0"/>
    </font>
    <font>
      <b/>
      <sz val="10"/>
      <color indexed="12"/>
      <name val="VNI-Helve-Condense"/>
      <family val="0"/>
    </font>
    <font>
      <sz val="10"/>
      <color indexed="12"/>
      <name val="Arial"/>
      <family val="0"/>
    </font>
    <font>
      <b/>
      <sz val="10"/>
      <name val="VNI-Helve-Condense"/>
      <family val="0"/>
    </font>
    <font>
      <b/>
      <sz val="10"/>
      <name val="Arial"/>
      <family val="0"/>
    </font>
    <font>
      <sz val="9"/>
      <name val="VNI-Helve-Condense"/>
      <family val="0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3" fontId="7" fillId="0" borderId="11" xfId="0" applyNumberFormat="1" applyFont="1" applyFill="1" applyBorder="1" applyAlignment="1" quotePrefix="1">
      <alignment horizontal="center" vertical="center" wrapText="1"/>
    </xf>
    <xf numFmtId="3" fontId="12" fillId="0" borderId="11" xfId="0" applyNumberFormat="1" applyFont="1" applyFill="1" applyBorder="1" applyAlignment="1">
      <alignment horizontal="left" vertical="center" wrapText="1"/>
    </xf>
    <xf numFmtId="3" fontId="1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3" fontId="5" fillId="0" borderId="11" xfId="41" applyNumberFormat="1" applyFont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" fontId="5" fillId="0" borderId="11" xfId="0" applyNumberFormat="1" applyFont="1" applyFill="1" applyBorder="1" applyAlignment="1" quotePrefix="1">
      <alignment horizontal="right" vertical="center" wrapText="1"/>
    </xf>
    <xf numFmtId="3" fontId="5" fillId="0" borderId="11" xfId="0" applyNumberFormat="1" applyFont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 wrapText="1"/>
    </xf>
    <xf numFmtId="3" fontId="5" fillId="0" borderId="11" xfId="55" applyNumberFormat="1" applyFont="1" applyBorder="1" applyAlignment="1">
      <alignment horizontal="left" wrapText="1"/>
      <protection/>
    </xf>
    <xf numFmtId="3" fontId="5" fillId="0" borderId="11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Fill="1" applyBorder="1" applyAlignment="1" quotePrefix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5" fillId="0" borderId="11" xfId="55" applyNumberFormat="1" applyFont="1" applyBorder="1" applyAlignment="1">
      <alignment horizontal="left" vertical="center" wrapText="1"/>
      <protection/>
    </xf>
    <xf numFmtId="3" fontId="5" fillId="0" borderId="11" xfId="55" applyNumberFormat="1" applyFont="1" applyFill="1" applyBorder="1" applyAlignment="1">
      <alignment horizontal="left" vertical="center" wrapText="1"/>
      <protection/>
    </xf>
    <xf numFmtId="173" fontId="5" fillId="0" borderId="11" xfId="41" applyNumberFormat="1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 quotePrefix="1">
      <alignment horizontal="center" vertical="center" wrapText="1"/>
    </xf>
    <xf numFmtId="3" fontId="5" fillId="0" borderId="11" xfId="0" applyNumberFormat="1" applyFont="1" applyFill="1" applyBorder="1" applyAlignment="1" quotePrefix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5" fillId="0" borderId="12" xfId="55" applyNumberFormat="1" applyFont="1" applyBorder="1" applyAlignment="1">
      <alignment horizontal="left" wrapText="1"/>
      <protection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Fill="1" applyBorder="1" applyAlignment="1" quotePrefix="1">
      <alignment horizontal="right" vertical="center" wrapText="1"/>
    </xf>
    <xf numFmtId="3" fontId="7" fillId="0" borderId="11" xfId="41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3" fontId="12" fillId="24" borderId="11" xfId="0" applyNumberFormat="1" applyFont="1" applyFill="1" applyBorder="1" applyAlignment="1">
      <alignment horizontal="center" vertical="center" wrapText="1"/>
    </xf>
    <xf numFmtId="3" fontId="12" fillId="24" borderId="11" xfId="0" applyNumberFormat="1" applyFont="1" applyFill="1" applyBorder="1" applyAlignment="1">
      <alignment horizontal="left" vertical="center" wrapText="1"/>
    </xf>
    <xf numFmtId="0" fontId="1" fillId="24" borderId="0" xfId="0" applyFont="1" applyFill="1" applyAlignment="1">
      <alignment vertical="center" wrapText="1"/>
    </xf>
    <xf numFmtId="3" fontId="7" fillId="24" borderId="11" xfId="0" applyNumberFormat="1" applyFont="1" applyFill="1" applyBorder="1" applyAlignment="1">
      <alignment horizontal="left" vertical="center" wrapText="1"/>
    </xf>
    <xf numFmtId="3" fontId="7" fillId="24" borderId="11" xfId="0" applyNumberFormat="1" applyFont="1" applyFill="1" applyBorder="1" applyAlignment="1">
      <alignment horizontal="center" vertical="center" wrapText="1"/>
    </xf>
    <xf numFmtId="3" fontId="7" fillId="24" borderId="11" xfId="0" applyNumberFormat="1" applyFont="1" applyFill="1" applyBorder="1" applyAlignment="1">
      <alignment horizontal="right" vertical="center" wrapText="1"/>
    </xf>
    <xf numFmtId="0" fontId="8" fillId="24" borderId="0" xfId="0" applyFont="1" applyFill="1" applyAlignment="1">
      <alignment vertical="center" wrapText="1"/>
    </xf>
    <xf numFmtId="0" fontId="8" fillId="24" borderId="0" xfId="0" applyFont="1" applyFill="1" applyAlignment="1">
      <alignment horizontal="center" vertical="center" wrapText="1"/>
    </xf>
    <xf numFmtId="3" fontId="7" fillId="25" borderId="13" xfId="0" applyNumberFormat="1" applyFont="1" applyFill="1" applyBorder="1" applyAlignment="1">
      <alignment horizontal="center" vertical="center" wrapText="1"/>
    </xf>
    <xf numFmtId="3" fontId="7" fillId="25" borderId="13" xfId="0" applyNumberFormat="1" applyFont="1" applyFill="1" applyBorder="1" applyAlignment="1">
      <alignment horizontal="left" vertical="center" wrapText="1"/>
    </xf>
    <xf numFmtId="3" fontId="5" fillId="25" borderId="13" xfId="0" applyNumberFormat="1" applyFont="1" applyFill="1" applyBorder="1" applyAlignment="1">
      <alignment horizontal="center" vertical="center" wrapText="1"/>
    </xf>
    <xf numFmtId="3" fontId="7" fillId="25" borderId="13" xfId="0" applyNumberFormat="1" applyFont="1" applyFill="1" applyBorder="1" applyAlignment="1">
      <alignment horizontal="right" vertical="center" wrapText="1"/>
    </xf>
    <xf numFmtId="3" fontId="5" fillId="25" borderId="13" xfId="0" applyNumberFormat="1" applyFont="1" applyFill="1" applyBorder="1" applyAlignment="1">
      <alignment horizontal="right" vertical="center" wrapText="1"/>
    </xf>
    <xf numFmtId="0" fontId="1" fillId="25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5" fillId="24" borderId="11" xfId="0" applyFont="1" applyFill="1" applyBorder="1" applyAlignment="1">
      <alignment vertical="center" wrapText="1"/>
    </xf>
    <xf numFmtId="3" fontId="5" fillId="24" borderId="11" xfId="0" applyNumberFormat="1" applyFont="1" applyFill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horizontal="right" vertical="center" wrapText="1"/>
    </xf>
    <xf numFmtId="3" fontId="7" fillId="24" borderId="11" xfId="0" applyNumberFormat="1" applyFont="1" applyFill="1" applyBorder="1" applyAlignment="1" quotePrefix="1">
      <alignment horizontal="right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5" fillId="25" borderId="0" xfId="0" applyNumberFormat="1" applyFont="1" applyFill="1" applyBorder="1" applyAlignment="1">
      <alignment horizontal="right" vertical="center" wrapText="1"/>
    </xf>
    <xf numFmtId="3" fontId="7" fillId="24" borderId="0" xfId="0" applyNumberFormat="1" applyFont="1" applyFill="1" applyBorder="1" applyAlignment="1">
      <alignment horizontal="right" vertical="center" wrapText="1"/>
    </xf>
    <xf numFmtId="173" fontId="1" fillId="0" borderId="0" xfId="41" applyNumberFormat="1" applyFont="1" applyAlignment="1">
      <alignment vertical="center" wrapText="1"/>
    </xf>
    <xf numFmtId="173" fontId="1" fillId="0" borderId="0" xfId="41" applyNumberFormat="1" applyFont="1" applyFill="1" applyAlignment="1">
      <alignment horizontal="center" vertical="center" wrapText="1"/>
    </xf>
    <xf numFmtId="173" fontId="8" fillId="24" borderId="0" xfId="41" applyNumberFormat="1" applyFont="1" applyFill="1" applyAlignment="1">
      <alignment horizontal="center" vertical="center" wrapText="1"/>
    </xf>
    <xf numFmtId="173" fontId="8" fillId="0" borderId="0" xfId="41" applyNumberFormat="1" applyFont="1" applyFill="1" applyAlignment="1">
      <alignment horizontal="center" vertical="center" wrapText="1"/>
    </xf>
    <xf numFmtId="173" fontId="1" fillId="0" borderId="0" xfId="41" applyNumberFormat="1" applyFont="1" applyFill="1" applyAlignment="1">
      <alignment vertical="center" wrapText="1"/>
    </xf>
    <xf numFmtId="173" fontId="8" fillId="0" borderId="0" xfId="41" applyNumberFormat="1" applyFont="1" applyFill="1" applyAlignment="1">
      <alignment vertical="center" wrapText="1"/>
    </xf>
    <xf numFmtId="173" fontId="8" fillId="24" borderId="0" xfId="41" applyNumberFormat="1" applyFont="1" applyFill="1" applyAlignment="1">
      <alignment vertical="center" wrapText="1"/>
    </xf>
    <xf numFmtId="173" fontId="1" fillId="24" borderId="0" xfId="41" applyNumberFormat="1" applyFont="1" applyFill="1" applyAlignment="1">
      <alignment vertical="center" wrapText="1"/>
    </xf>
    <xf numFmtId="173" fontId="5" fillId="0" borderId="0" xfId="41" applyNumberFormat="1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24" borderId="0" xfId="0" applyFont="1" applyFill="1" applyAlignment="1">
      <alignment vertical="center" wrapText="1"/>
    </xf>
    <xf numFmtId="173" fontId="7" fillId="0" borderId="0" xfId="41" applyNumberFormat="1" applyFont="1" applyAlignment="1">
      <alignment vertical="center" wrapText="1"/>
    </xf>
    <xf numFmtId="173" fontId="7" fillId="0" borderId="0" xfId="41" applyNumberFormat="1" applyFont="1" applyFill="1" applyAlignment="1">
      <alignment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173" fontId="18" fillId="0" borderId="0" xfId="41" applyNumberFormat="1" applyFont="1" applyAlignment="1">
      <alignment horizontal="center"/>
    </xf>
    <xf numFmtId="173" fontId="18" fillId="0" borderId="0" xfId="41" applyNumberFormat="1" applyFont="1" applyAlignment="1">
      <alignment/>
    </xf>
    <xf numFmtId="0" fontId="10" fillId="0" borderId="0" xfId="0" applyFont="1" applyAlignment="1">
      <alignment/>
    </xf>
    <xf numFmtId="177" fontId="18" fillId="0" borderId="0" xfId="41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173" fontId="20" fillId="0" borderId="0" xfId="41" applyNumberFormat="1" applyFont="1" applyAlignment="1">
      <alignment/>
    </xf>
    <xf numFmtId="177" fontId="20" fillId="0" borderId="0" xfId="41" applyNumberFormat="1" applyFont="1" applyAlignment="1">
      <alignment/>
    </xf>
    <xf numFmtId="177" fontId="21" fillId="0" borderId="0" xfId="41" applyNumberFormat="1" applyFont="1" applyAlignment="1">
      <alignment/>
    </xf>
    <xf numFmtId="0" fontId="0" fillId="0" borderId="0" xfId="0" applyFont="1" applyAlignment="1">
      <alignment/>
    </xf>
    <xf numFmtId="177" fontId="22" fillId="0" borderId="0" xfId="41" applyNumberFormat="1" applyFont="1" applyAlignment="1">
      <alignment/>
    </xf>
    <xf numFmtId="0" fontId="23" fillId="0" borderId="0" xfId="0" applyFont="1" applyAlignment="1">
      <alignment/>
    </xf>
    <xf numFmtId="177" fontId="24" fillId="0" borderId="0" xfId="41" applyNumberFormat="1" applyFont="1" applyAlignment="1">
      <alignment/>
    </xf>
    <xf numFmtId="0" fontId="25" fillId="0" borderId="0" xfId="0" applyFont="1" applyAlignment="1">
      <alignment/>
    </xf>
    <xf numFmtId="173" fontId="17" fillId="0" borderId="0" xfId="41" applyNumberFormat="1" applyFont="1" applyBorder="1" applyAlignment="1">
      <alignment horizontal="center"/>
    </xf>
    <xf numFmtId="173" fontId="17" fillId="0" borderId="0" xfId="41" applyNumberFormat="1" applyFont="1" applyBorder="1" applyAlignment="1">
      <alignment horizontal="left" wrapText="1"/>
    </xf>
    <xf numFmtId="173" fontId="17" fillId="0" borderId="0" xfId="41" applyNumberFormat="1" applyFont="1" applyBorder="1" applyAlignment="1">
      <alignment/>
    </xf>
    <xf numFmtId="177" fontId="26" fillId="0" borderId="0" xfId="41" applyNumberFormat="1" applyFont="1" applyAlignment="1">
      <alignment/>
    </xf>
    <xf numFmtId="173" fontId="9" fillId="0" borderId="0" xfId="41" applyNumberFormat="1" applyFont="1" applyBorder="1" applyAlignment="1">
      <alignment horizontal="center"/>
    </xf>
    <xf numFmtId="173" fontId="6" fillId="0" borderId="0" xfId="41" applyNumberFormat="1" applyFont="1" applyBorder="1" applyAlignment="1">
      <alignment horizontal="center" wrapText="1"/>
    </xf>
    <xf numFmtId="173" fontId="9" fillId="0" borderId="0" xfId="41" applyNumberFormat="1" applyFont="1" applyBorder="1" applyAlignment="1">
      <alignment/>
    </xf>
    <xf numFmtId="173" fontId="6" fillId="0" borderId="0" xfId="41" applyNumberFormat="1" applyFont="1" applyBorder="1" applyAlignment="1">
      <alignment horizontal="center"/>
    </xf>
    <xf numFmtId="173" fontId="9" fillId="0" borderId="0" xfId="41" applyNumberFormat="1" applyFont="1" applyBorder="1" applyAlignment="1">
      <alignment horizontal="left" wrapText="1"/>
    </xf>
    <xf numFmtId="173" fontId="6" fillId="0" borderId="0" xfId="41" applyNumberFormat="1" applyFont="1" applyBorder="1" applyAlignment="1">
      <alignment/>
    </xf>
    <xf numFmtId="173" fontId="17" fillId="0" borderId="0" xfId="41" applyNumberFormat="1" applyFont="1" applyAlignment="1">
      <alignment horizontal="center"/>
    </xf>
    <xf numFmtId="173" fontId="17" fillId="0" borderId="0" xfId="41" applyNumberFormat="1" applyFont="1" applyAlignment="1">
      <alignment/>
    </xf>
    <xf numFmtId="173" fontId="17" fillId="0" borderId="0" xfId="41" applyNumberFormat="1" applyFont="1" applyAlignment="1">
      <alignment horizontal="left" wrapText="1"/>
    </xf>
    <xf numFmtId="173" fontId="5" fillId="0" borderId="0" xfId="41" applyNumberFormat="1" applyFont="1" applyAlignment="1">
      <alignment horizontal="center"/>
    </xf>
    <xf numFmtId="173" fontId="5" fillId="0" borderId="0" xfId="41" applyNumberFormat="1" applyFont="1" applyAlignment="1">
      <alignment/>
    </xf>
    <xf numFmtId="173" fontId="5" fillId="0" borderId="0" xfId="41" applyNumberFormat="1" applyFont="1" applyAlignment="1">
      <alignment horizontal="left" wrapText="1"/>
    </xf>
    <xf numFmtId="3" fontId="1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79" fontId="1" fillId="0" borderId="0" xfId="41" applyNumberFormat="1" applyFont="1" applyFill="1" applyAlignment="1">
      <alignment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24" borderId="0" xfId="0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3" fontId="13" fillId="0" borderId="15" xfId="41" applyNumberFormat="1" applyFont="1" applyBorder="1" applyAlignment="1">
      <alignment horizontal="center" vertical="center" wrapText="1"/>
    </xf>
    <xf numFmtId="173" fontId="13" fillId="0" borderId="16" xfId="41" applyNumberFormat="1" applyFont="1" applyBorder="1" applyAlignment="1">
      <alignment horizontal="center" vertical="center" wrapText="1"/>
    </xf>
    <xf numFmtId="173" fontId="28" fillId="0" borderId="13" xfId="41" applyNumberFormat="1" applyFont="1" applyBorder="1" applyAlignment="1">
      <alignment horizontal="center"/>
    </xf>
    <xf numFmtId="173" fontId="28" fillId="0" borderId="13" xfId="41" applyNumberFormat="1" applyFont="1" applyBorder="1" applyAlignment="1">
      <alignment horizontal="center" wrapText="1"/>
    </xf>
    <xf numFmtId="3" fontId="28" fillId="0" borderId="13" xfId="41" applyNumberFormat="1" applyFont="1" applyBorder="1" applyAlignment="1">
      <alignment horizontal="right"/>
    </xf>
    <xf numFmtId="173" fontId="28" fillId="0" borderId="11" xfId="41" applyNumberFormat="1" applyFont="1" applyBorder="1" applyAlignment="1">
      <alignment horizontal="right"/>
    </xf>
    <xf numFmtId="173" fontId="28" fillId="0" borderId="11" xfId="41" applyNumberFormat="1" applyFont="1" applyBorder="1" applyAlignment="1">
      <alignment horizontal="left" wrapText="1"/>
    </xf>
    <xf numFmtId="3" fontId="28" fillId="0" borderId="11" xfId="41" applyNumberFormat="1" applyFont="1" applyBorder="1" applyAlignment="1">
      <alignment horizontal="right"/>
    </xf>
    <xf numFmtId="173" fontId="1" fillId="0" borderId="11" xfId="41" applyNumberFormat="1" applyFont="1" applyBorder="1" applyAlignment="1">
      <alignment horizontal="right"/>
    </xf>
    <xf numFmtId="3" fontId="1" fillId="0" borderId="11" xfId="55" applyNumberFormat="1" applyFont="1" applyBorder="1" applyAlignment="1">
      <alignment horizontal="left" wrapText="1"/>
      <protection/>
    </xf>
    <xf numFmtId="3" fontId="1" fillId="0" borderId="11" xfId="41" applyNumberFormat="1" applyFont="1" applyBorder="1" applyAlignment="1">
      <alignment horizontal="right"/>
    </xf>
    <xf numFmtId="3" fontId="28" fillId="0" borderId="11" xfId="55" applyNumberFormat="1" applyFont="1" applyBorder="1" applyAlignment="1">
      <alignment horizontal="left" wrapText="1"/>
      <protection/>
    </xf>
    <xf numFmtId="173" fontId="1" fillId="0" borderId="12" xfId="41" applyNumberFormat="1" applyFont="1" applyBorder="1" applyAlignment="1">
      <alignment horizontal="right"/>
    </xf>
    <xf numFmtId="3" fontId="1" fillId="0" borderId="12" xfId="55" applyNumberFormat="1" applyFont="1" applyBorder="1" applyAlignment="1">
      <alignment horizontal="left" wrapText="1"/>
      <protection/>
    </xf>
    <xf numFmtId="3" fontId="1" fillId="0" borderId="12" xfId="41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 wrapText="1"/>
    </xf>
    <xf numFmtId="3" fontId="5" fillId="0" borderId="17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right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7" fillId="0" borderId="18" xfId="0" applyFont="1" applyBorder="1" applyAlignment="1">
      <alignment horizontal="right"/>
    </xf>
    <xf numFmtId="0" fontId="2" fillId="0" borderId="0" xfId="0" applyFont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wrapText="1"/>
    </xf>
    <xf numFmtId="3" fontId="47" fillId="0" borderId="0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6"/>
  <sheetViews>
    <sheetView tabSelected="1" zoomScale="80" zoomScaleNormal="8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177" sqref="K177"/>
    </sheetView>
  </sheetViews>
  <sheetFormatPr defaultColWidth="9.140625" defaultRowHeight="28.5" customHeight="1"/>
  <cols>
    <col min="1" max="1" width="5.8515625" style="1" customWidth="1"/>
    <col min="2" max="2" width="31.57421875" style="2" customWidth="1"/>
    <col min="3" max="3" width="11.57421875" style="2" customWidth="1"/>
    <col min="4" max="4" width="7.00390625" style="1" customWidth="1"/>
    <col min="5" max="5" width="6.140625" style="1" customWidth="1"/>
    <col min="6" max="6" width="9.140625" style="1" customWidth="1"/>
    <col min="7" max="7" width="7.140625" style="1" customWidth="1"/>
    <col min="8" max="8" width="6.7109375" style="1" customWidth="1"/>
    <col min="9" max="9" width="12.421875" style="4" customWidth="1"/>
    <col min="10" max="10" width="8.00390625" style="4" customWidth="1"/>
    <col min="11" max="12" width="6.7109375" style="4" customWidth="1"/>
    <col min="13" max="13" width="8.140625" style="2" customWidth="1"/>
    <col min="14" max="14" width="8.421875" style="2" bestFit="1" customWidth="1"/>
    <col min="15" max="15" width="8.421875" style="2" hidden="1" customWidth="1"/>
    <col min="16" max="17" width="6.7109375" style="2" customWidth="1"/>
    <col min="18" max="18" width="8.140625" style="2" customWidth="1"/>
    <col min="19" max="19" width="8.140625" style="2" bestFit="1" customWidth="1"/>
    <col min="20" max="21" width="6.7109375" style="2" customWidth="1"/>
    <col min="22" max="23" width="8.140625" style="2" bestFit="1" customWidth="1"/>
    <col min="24" max="25" width="6.7109375" style="2" customWidth="1"/>
    <col min="26" max="27" width="8.140625" style="2" bestFit="1" customWidth="1"/>
    <col min="28" max="28" width="6.8515625" style="2" customWidth="1"/>
    <col min="29" max="29" width="6.7109375" style="2" customWidth="1"/>
    <col min="30" max="31" width="8.140625" style="2" bestFit="1" customWidth="1"/>
    <col min="32" max="32" width="8.140625" style="2" customWidth="1"/>
    <col min="33" max="33" width="6.7109375" style="2" customWidth="1"/>
    <col min="34" max="34" width="7.57421875" style="2" customWidth="1"/>
    <col min="35" max="35" width="6.57421875" style="2" customWidth="1"/>
    <col min="36" max="36" width="12.57421875" style="2" customWidth="1"/>
    <col min="37" max="37" width="9.00390625" style="2" customWidth="1"/>
    <col min="38" max="40" width="11.421875" style="12" customWidth="1"/>
    <col min="41" max="41" width="9.140625" style="2" customWidth="1"/>
    <col min="42" max="42" width="9.140625" style="55" customWidth="1"/>
    <col min="43" max="43" width="12.00390625" style="77" customWidth="1"/>
    <col min="44" max="44" width="9.140625" style="81" customWidth="1"/>
    <col min="45" max="45" width="12.00390625" style="77" customWidth="1"/>
    <col min="46" max="46" width="8.7109375" style="2" customWidth="1"/>
    <col min="47" max="47" width="9.8515625" style="55" customWidth="1"/>
    <col min="48" max="48" width="9.7109375" style="12" customWidth="1"/>
    <col min="49" max="16384" width="9.140625" style="2" customWidth="1"/>
  </cols>
  <sheetData>
    <row r="1" spans="1:48" ht="26.25" customHeight="1">
      <c r="A1" s="183" t="s">
        <v>209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Q1" s="78"/>
      <c r="AR1" s="78"/>
      <c r="AS1" s="78"/>
      <c r="AT1" s="8"/>
      <c r="AU1" s="86"/>
      <c r="AV1" s="8"/>
    </row>
    <row r="2" spans="1:48" ht="29.25" customHeight="1">
      <c r="A2" s="156" t="s">
        <v>256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P2" s="59"/>
      <c r="AQ2" s="79"/>
      <c r="AR2" s="80"/>
      <c r="AS2" s="79"/>
      <c r="AT2" s="60"/>
      <c r="AU2" s="60"/>
      <c r="AV2" s="17"/>
    </row>
    <row r="3" spans="1:48" ht="17.25" customHeight="1">
      <c r="A3" s="164" t="s">
        <v>309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P3" s="59"/>
      <c r="AQ3" s="79"/>
      <c r="AR3" s="80"/>
      <c r="AS3" s="79"/>
      <c r="AT3" s="60"/>
      <c r="AU3" s="60"/>
      <c r="AV3" s="17"/>
    </row>
    <row r="4" spans="1:48" ht="16.5" customHeight="1">
      <c r="A4" s="157" t="s">
        <v>150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P4" s="59"/>
      <c r="AQ4" s="80"/>
      <c r="AR4" s="80" t="s">
        <v>8</v>
      </c>
      <c r="AS4" s="80">
        <f>SUMIF($AO$10:$AO$169,AR4,$AL$10:$AL$169)</f>
        <v>312126</v>
      </c>
      <c r="AT4" s="17">
        <f>AS4/$AS$9</f>
        <v>0.21525505953244747</v>
      </c>
      <c r="AU4" s="60"/>
      <c r="AV4" s="17"/>
    </row>
    <row r="5" spans="1:48" ht="48.75" customHeight="1">
      <c r="A5" s="168" t="s">
        <v>130</v>
      </c>
      <c r="B5" s="168" t="s">
        <v>131</v>
      </c>
      <c r="C5" s="168" t="s">
        <v>132</v>
      </c>
      <c r="D5" s="168" t="s">
        <v>133</v>
      </c>
      <c r="E5" s="168" t="s">
        <v>151</v>
      </c>
      <c r="F5" s="169" t="s">
        <v>254</v>
      </c>
      <c r="G5" s="170"/>
      <c r="H5" s="171"/>
      <c r="I5" s="172" t="s">
        <v>134</v>
      </c>
      <c r="J5" s="173"/>
      <c r="K5" s="174"/>
      <c r="L5" s="171" t="s">
        <v>251</v>
      </c>
      <c r="M5" s="158" t="s">
        <v>161</v>
      </c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60"/>
      <c r="AH5" s="168" t="s">
        <v>160</v>
      </c>
      <c r="AI5" s="168" t="s">
        <v>43</v>
      </c>
      <c r="AJ5" s="168" t="s">
        <v>135</v>
      </c>
      <c r="AK5" s="161" t="s">
        <v>43</v>
      </c>
      <c r="AL5" s="161" t="s">
        <v>57</v>
      </c>
      <c r="AM5" s="31"/>
      <c r="AN5" s="31"/>
      <c r="AP5" s="135" t="s">
        <v>44</v>
      </c>
      <c r="AQ5" s="81">
        <f aca="true" t="shared" si="0" ref="AQ5:AQ14">SUMIF($AK$10:$AK$169,AP5,$AL$10:$AL$169)</f>
        <v>343640</v>
      </c>
      <c r="AR5" s="82" t="s">
        <v>9</v>
      </c>
      <c r="AS5" s="80">
        <f>SUMIF($AO$10:$AO$169,AR5,$AL$10:$AL$169)</f>
        <v>664955</v>
      </c>
      <c r="AT5" s="17">
        <f>AS5/$AS$9</f>
        <v>0.4585805992176192</v>
      </c>
      <c r="AU5" s="88">
        <f aca="true" t="shared" si="1" ref="AU5:AU14">AQ5/$AQ$15</f>
        <v>0.23698870129325705</v>
      </c>
      <c r="AV5" s="12">
        <f aca="true" t="shared" si="2" ref="AV5:AV14">AU5*100</f>
        <v>23.698870129325705</v>
      </c>
    </row>
    <row r="6" spans="1:48" ht="24.75" customHeight="1">
      <c r="A6" s="175"/>
      <c r="B6" s="175"/>
      <c r="C6" s="175"/>
      <c r="D6" s="175"/>
      <c r="E6" s="175"/>
      <c r="F6" s="168" t="s">
        <v>136</v>
      </c>
      <c r="G6" s="168" t="s">
        <v>137</v>
      </c>
      <c r="H6" s="169" t="s">
        <v>252</v>
      </c>
      <c r="I6" s="168" t="s">
        <v>136</v>
      </c>
      <c r="J6" s="168" t="s">
        <v>137</v>
      </c>
      <c r="K6" s="168" t="s">
        <v>252</v>
      </c>
      <c r="L6" s="176"/>
      <c r="M6" s="172" t="s">
        <v>155</v>
      </c>
      <c r="N6" s="173"/>
      <c r="O6" s="173"/>
      <c r="P6" s="173"/>
      <c r="Q6" s="173"/>
      <c r="R6" s="172" t="s">
        <v>156</v>
      </c>
      <c r="S6" s="173"/>
      <c r="T6" s="173"/>
      <c r="U6" s="173"/>
      <c r="V6" s="172" t="s">
        <v>157</v>
      </c>
      <c r="W6" s="173"/>
      <c r="X6" s="173"/>
      <c r="Y6" s="173"/>
      <c r="Z6" s="172" t="s">
        <v>158</v>
      </c>
      <c r="AA6" s="173"/>
      <c r="AB6" s="173"/>
      <c r="AC6" s="173"/>
      <c r="AD6" s="172" t="s">
        <v>159</v>
      </c>
      <c r="AE6" s="173"/>
      <c r="AF6" s="173"/>
      <c r="AG6" s="173"/>
      <c r="AH6" s="175"/>
      <c r="AI6" s="175"/>
      <c r="AJ6" s="175"/>
      <c r="AK6" s="162"/>
      <c r="AL6" s="162"/>
      <c r="AM6" s="31"/>
      <c r="AN6" s="31"/>
      <c r="AP6" s="135" t="s">
        <v>21</v>
      </c>
      <c r="AQ6" s="81">
        <f t="shared" si="0"/>
        <v>218847.93430000008</v>
      </c>
      <c r="AR6" s="82" t="s">
        <v>21</v>
      </c>
      <c r="AS6" s="80">
        <f>SUMIF($AO$10:$AO$169,AR6,$AL$10:$AL$169)</f>
        <v>264263.63430000003</v>
      </c>
      <c r="AT6" s="17">
        <f>AS6/$AS$9</f>
        <v>0.18224718329619266</v>
      </c>
      <c r="AU6" s="88">
        <f t="shared" si="1"/>
        <v>0.15092680633939315</v>
      </c>
      <c r="AV6" s="12">
        <f t="shared" si="2"/>
        <v>15.092680633939315</v>
      </c>
    </row>
    <row r="7" spans="1:48" ht="21" customHeight="1">
      <c r="A7" s="175"/>
      <c r="B7" s="175"/>
      <c r="C7" s="175"/>
      <c r="D7" s="175"/>
      <c r="E7" s="175"/>
      <c r="F7" s="175"/>
      <c r="G7" s="175"/>
      <c r="H7" s="177"/>
      <c r="I7" s="175"/>
      <c r="J7" s="175"/>
      <c r="K7" s="175"/>
      <c r="L7" s="176"/>
      <c r="M7" s="178" t="s">
        <v>138</v>
      </c>
      <c r="N7" s="172" t="s">
        <v>139</v>
      </c>
      <c r="O7" s="173"/>
      <c r="P7" s="173"/>
      <c r="Q7" s="174"/>
      <c r="R7" s="178" t="s">
        <v>138</v>
      </c>
      <c r="S7" s="172" t="s">
        <v>139</v>
      </c>
      <c r="T7" s="173"/>
      <c r="U7" s="174"/>
      <c r="V7" s="178" t="s">
        <v>138</v>
      </c>
      <c r="W7" s="172" t="s">
        <v>139</v>
      </c>
      <c r="X7" s="173"/>
      <c r="Y7" s="174"/>
      <c r="Z7" s="178" t="s">
        <v>138</v>
      </c>
      <c r="AA7" s="172" t="s">
        <v>139</v>
      </c>
      <c r="AB7" s="173"/>
      <c r="AC7" s="174"/>
      <c r="AD7" s="178" t="s">
        <v>138</v>
      </c>
      <c r="AE7" s="172" t="s">
        <v>139</v>
      </c>
      <c r="AF7" s="173"/>
      <c r="AG7" s="174"/>
      <c r="AH7" s="175"/>
      <c r="AI7" s="175"/>
      <c r="AJ7" s="175"/>
      <c r="AK7" s="162"/>
      <c r="AL7" s="162"/>
      <c r="AM7" s="31"/>
      <c r="AN7" s="31"/>
      <c r="AP7" s="135" t="s">
        <v>10</v>
      </c>
      <c r="AQ7" s="81">
        <f t="shared" si="0"/>
        <v>84516</v>
      </c>
      <c r="AR7" s="82" t="s">
        <v>12</v>
      </c>
      <c r="AS7" s="80">
        <f>SUMIF($AO$10:$AO$169,AR7,$AL$10:$AL$169)</f>
        <v>145608</v>
      </c>
      <c r="AT7" s="17">
        <f>AS7/$AS$9</f>
        <v>0.10041732732422358</v>
      </c>
      <c r="AU7" s="88">
        <f t="shared" si="1"/>
        <v>0.05828581387062307</v>
      </c>
      <c r="AV7" s="12">
        <f t="shared" si="2"/>
        <v>5.828581387062307</v>
      </c>
    </row>
    <row r="8" spans="1:48" ht="44.25" customHeight="1">
      <c r="A8" s="175"/>
      <c r="B8" s="175"/>
      <c r="C8" s="179"/>
      <c r="D8" s="175"/>
      <c r="E8" s="179"/>
      <c r="F8" s="179"/>
      <c r="G8" s="179"/>
      <c r="H8" s="180"/>
      <c r="I8" s="179"/>
      <c r="J8" s="179"/>
      <c r="K8" s="179"/>
      <c r="L8" s="181"/>
      <c r="M8" s="178"/>
      <c r="N8" s="182" t="s">
        <v>28</v>
      </c>
      <c r="O8" s="182"/>
      <c r="P8" s="182" t="s">
        <v>27</v>
      </c>
      <c r="Q8" s="182" t="s">
        <v>163</v>
      </c>
      <c r="R8" s="178"/>
      <c r="S8" s="182" t="s">
        <v>28</v>
      </c>
      <c r="T8" s="182" t="s">
        <v>27</v>
      </c>
      <c r="U8" s="182" t="s">
        <v>163</v>
      </c>
      <c r="V8" s="178"/>
      <c r="W8" s="182" t="s">
        <v>28</v>
      </c>
      <c r="X8" s="182" t="s">
        <v>27</v>
      </c>
      <c r="Y8" s="182" t="s">
        <v>163</v>
      </c>
      <c r="Z8" s="178"/>
      <c r="AA8" s="182" t="s">
        <v>28</v>
      </c>
      <c r="AB8" s="182" t="s">
        <v>27</v>
      </c>
      <c r="AC8" s="182" t="s">
        <v>163</v>
      </c>
      <c r="AD8" s="178"/>
      <c r="AE8" s="182" t="s">
        <v>28</v>
      </c>
      <c r="AF8" s="182" t="s">
        <v>27</v>
      </c>
      <c r="AG8" s="182" t="s">
        <v>163</v>
      </c>
      <c r="AH8" s="179"/>
      <c r="AI8" s="179"/>
      <c r="AJ8" s="179"/>
      <c r="AK8" s="163"/>
      <c r="AL8" s="162"/>
      <c r="AM8" s="31"/>
      <c r="AN8" s="31"/>
      <c r="AP8" s="135" t="s">
        <v>45</v>
      </c>
      <c r="AQ8" s="81">
        <f t="shared" si="0"/>
        <v>381649</v>
      </c>
      <c r="AR8" s="81" t="s">
        <v>11</v>
      </c>
      <c r="AS8" s="80">
        <f>SUMIF($AO$10:$AO$169,AR8,$AL$10:$AL$169)</f>
        <v>63076</v>
      </c>
      <c r="AT8" s="17">
        <f>AS8/$AS$9</f>
        <v>0.04349983062951711</v>
      </c>
      <c r="AU8" s="88">
        <f t="shared" si="1"/>
        <v>0.263201317832238</v>
      </c>
      <c r="AV8" s="12">
        <f t="shared" si="2"/>
        <v>26.3201317832238</v>
      </c>
    </row>
    <row r="9" spans="1:48" s="6" customFormat="1" ht="24.75" customHeight="1">
      <c r="A9" s="5" t="s">
        <v>140</v>
      </c>
      <c r="B9" s="5" t="s">
        <v>141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/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>
        <v>32</v>
      </c>
      <c r="AJ9" s="5">
        <v>33</v>
      </c>
      <c r="AK9" s="31"/>
      <c r="AP9" s="135" t="s">
        <v>46</v>
      </c>
      <c r="AQ9" s="81">
        <f t="shared" si="0"/>
        <v>212690</v>
      </c>
      <c r="AR9" s="81"/>
      <c r="AS9" s="81">
        <f>SUM(AS4:AS8)</f>
        <v>1450028.6343</v>
      </c>
      <c r="AT9" s="12"/>
      <c r="AU9" s="88">
        <f t="shared" si="1"/>
        <v>0.14668003398342114</v>
      </c>
      <c r="AV9" s="12">
        <f t="shared" si="2"/>
        <v>14.668003398342114</v>
      </c>
    </row>
    <row r="10" spans="1:48" s="66" customFormat="1" ht="22.5" customHeight="1">
      <c r="A10" s="61"/>
      <c r="B10" s="61" t="s">
        <v>138</v>
      </c>
      <c r="C10" s="62"/>
      <c r="D10" s="63"/>
      <c r="E10" s="63"/>
      <c r="F10" s="63"/>
      <c r="G10" s="61"/>
      <c r="H10" s="61"/>
      <c r="I10" s="61"/>
      <c r="J10" s="61"/>
      <c r="K10" s="61"/>
      <c r="L10" s="64"/>
      <c r="M10" s="64">
        <f>M11+M161</f>
        <v>434229</v>
      </c>
      <c r="N10" s="64">
        <f>N11+N161</f>
        <v>406829</v>
      </c>
      <c r="O10" s="64"/>
      <c r="P10" s="64">
        <f aca="true" t="shared" si="3" ref="P10:AG10">P11+P161</f>
        <v>27400</v>
      </c>
      <c r="Q10" s="64">
        <f t="shared" si="3"/>
        <v>0</v>
      </c>
      <c r="R10" s="64">
        <f t="shared" si="3"/>
        <v>420060</v>
      </c>
      <c r="S10" s="64">
        <f t="shared" si="3"/>
        <v>250960</v>
      </c>
      <c r="T10" s="64">
        <f t="shared" si="3"/>
        <v>99100</v>
      </c>
      <c r="U10" s="64">
        <f t="shared" si="3"/>
        <v>70000</v>
      </c>
      <c r="V10" s="64">
        <f t="shared" si="3"/>
        <v>426459.53</v>
      </c>
      <c r="W10" s="64">
        <f t="shared" si="3"/>
        <v>249679.53</v>
      </c>
      <c r="X10" s="64">
        <f t="shared" si="3"/>
        <v>92700</v>
      </c>
      <c r="Y10" s="64">
        <f t="shared" si="3"/>
        <v>90000</v>
      </c>
      <c r="Z10" s="64">
        <f t="shared" si="3"/>
        <v>440900.38300000003</v>
      </c>
      <c r="AA10" s="64">
        <f t="shared" si="3"/>
        <v>263600.38300000003</v>
      </c>
      <c r="AB10" s="64">
        <f t="shared" si="3"/>
        <v>87300</v>
      </c>
      <c r="AC10" s="64">
        <f t="shared" si="3"/>
        <v>90000</v>
      </c>
      <c r="AD10" s="64">
        <f t="shared" si="3"/>
        <v>468959.7213</v>
      </c>
      <c r="AE10" s="64">
        <f t="shared" si="3"/>
        <v>278959.72130000003</v>
      </c>
      <c r="AF10" s="64">
        <f t="shared" si="3"/>
        <v>100000</v>
      </c>
      <c r="AG10" s="64">
        <f t="shared" si="3"/>
        <v>90000</v>
      </c>
      <c r="AH10" s="65"/>
      <c r="AI10" s="65"/>
      <c r="AJ10" s="65"/>
      <c r="AK10" s="75"/>
      <c r="AL10" s="74">
        <f aca="true" t="shared" si="4" ref="AL10:AL16">N10+S10+W10+AA10+AE10</f>
        <v>1450028.6343000003</v>
      </c>
      <c r="AM10" s="74">
        <f>M10+R10+V10+Z10+AD10</f>
        <v>2190608.6343</v>
      </c>
      <c r="AN10" s="74"/>
      <c r="AP10" s="135" t="s">
        <v>20</v>
      </c>
      <c r="AQ10" s="81">
        <f t="shared" si="0"/>
        <v>38970</v>
      </c>
      <c r="AR10" s="81">
        <f>SUM(AQ10:AQ14)</f>
        <v>208684</v>
      </c>
      <c r="AS10" s="81"/>
      <c r="AT10" s="12"/>
      <c r="AU10" s="88">
        <f t="shared" si="1"/>
        <v>0.026875362848906494</v>
      </c>
      <c r="AV10" s="12">
        <f t="shared" si="2"/>
        <v>2.6875362848906494</v>
      </c>
    </row>
    <row r="11" spans="1:48" s="8" customFormat="1" ht="40.5" customHeight="1">
      <c r="A11" s="14" t="s">
        <v>140</v>
      </c>
      <c r="B11" s="14" t="s">
        <v>7</v>
      </c>
      <c r="C11" s="13"/>
      <c r="D11" s="9"/>
      <c r="E11" s="9"/>
      <c r="F11" s="9"/>
      <c r="G11" s="28"/>
      <c r="H11" s="14"/>
      <c r="I11" s="14"/>
      <c r="J11" s="14"/>
      <c r="K11" s="14"/>
      <c r="L11" s="28"/>
      <c r="M11" s="28">
        <f>M12+M35+M144+M157</f>
        <v>422535</v>
      </c>
      <c r="N11" s="28">
        <f>N12+N35+N144+N157</f>
        <v>395135</v>
      </c>
      <c r="O11" s="28"/>
      <c r="P11" s="28">
        <f aca="true" t="shared" si="5" ref="P11:AG11">P12+P35+P144+P157</f>
        <v>27400</v>
      </c>
      <c r="Q11" s="28">
        <f t="shared" si="5"/>
        <v>0</v>
      </c>
      <c r="R11" s="28">
        <f t="shared" si="5"/>
        <v>407196</v>
      </c>
      <c r="S11" s="28">
        <f t="shared" si="5"/>
        <v>238096</v>
      </c>
      <c r="T11" s="28">
        <f t="shared" si="5"/>
        <v>99100</v>
      </c>
      <c r="U11" s="28">
        <f t="shared" si="5"/>
        <v>70000</v>
      </c>
      <c r="V11" s="28">
        <f t="shared" si="5"/>
        <v>412311</v>
      </c>
      <c r="W11" s="28">
        <f t="shared" si="5"/>
        <v>235531</v>
      </c>
      <c r="X11" s="28">
        <f t="shared" si="5"/>
        <v>92700</v>
      </c>
      <c r="Y11" s="28">
        <f t="shared" si="5"/>
        <v>90000</v>
      </c>
      <c r="Z11" s="28">
        <f t="shared" si="5"/>
        <v>425337</v>
      </c>
      <c r="AA11" s="28">
        <f t="shared" si="5"/>
        <v>248037</v>
      </c>
      <c r="AB11" s="28">
        <f t="shared" si="5"/>
        <v>87300</v>
      </c>
      <c r="AC11" s="28">
        <f t="shared" si="5"/>
        <v>90000</v>
      </c>
      <c r="AD11" s="28">
        <f t="shared" si="5"/>
        <v>451840</v>
      </c>
      <c r="AE11" s="28">
        <f t="shared" si="5"/>
        <v>261840</v>
      </c>
      <c r="AF11" s="28">
        <f t="shared" si="5"/>
        <v>100000</v>
      </c>
      <c r="AG11" s="28">
        <f t="shared" si="5"/>
        <v>90000</v>
      </c>
      <c r="AH11" s="11"/>
      <c r="AI11" s="11"/>
      <c r="AJ11" s="11"/>
      <c r="AK11" s="7"/>
      <c r="AL11" s="74">
        <f t="shared" si="4"/>
        <v>1378639</v>
      </c>
      <c r="AM11" s="74"/>
      <c r="AN11" s="74"/>
      <c r="AP11" s="55" t="s">
        <v>13</v>
      </c>
      <c r="AQ11" s="81">
        <f t="shared" si="0"/>
        <v>10486</v>
      </c>
      <c r="AR11" s="82"/>
      <c r="AS11" s="82">
        <v>83500</v>
      </c>
      <c r="AT11" s="46"/>
      <c r="AU11" s="88">
        <f t="shared" si="1"/>
        <v>0.007231589808407326</v>
      </c>
      <c r="AV11" s="12">
        <f t="shared" si="2"/>
        <v>0.7231589808407326</v>
      </c>
    </row>
    <row r="12" spans="1:48" s="60" customFormat="1" ht="31.5">
      <c r="A12" s="53" t="s">
        <v>142</v>
      </c>
      <c r="B12" s="54" t="s">
        <v>127</v>
      </c>
      <c r="C12" s="56"/>
      <c r="D12" s="57"/>
      <c r="E12" s="57"/>
      <c r="F12" s="57"/>
      <c r="G12" s="58"/>
      <c r="H12" s="57"/>
      <c r="I12" s="57"/>
      <c r="J12" s="57"/>
      <c r="K12" s="57"/>
      <c r="L12" s="58"/>
      <c r="M12" s="58">
        <f aca="true" t="shared" si="6" ref="M12:AG12">M13+M23+M32</f>
        <v>143888</v>
      </c>
      <c r="N12" s="58">
        <f t="shared" si="6"/>
        <v>126888</v>
      </c>
      <c r="O12" s="58"/>
      <c r="P12" s="58">
        <f t="shared" si="6"/>
        <v>17000</v>
      </c>
      <c r="Q12" s="58">
        <f t="shared" si="6"/>
        <v>0</v>
      </c>
      <c r="R12" s="58">
        <f t="shared" si="6"/>
        <v>38500</v>
      </c>
      <c r="S12" s="58">
        <f t="shared" si="6"/>
        <v>31500</v>
      </c>
      <c r="T12" s="58">
        <f t="shared" si="6"/>
        <v>7000</v>
      </c>
      <c r="U12" s="58">
        <f t="shared" si="6"/>
        <v>0</v>
      </c>
      <c r="V12" s="58">
        <f t="shared" si="6"/>
        <v>15700</v>
      </c>
      <c r="W12" s="58">
        <f t="shared" si="6"/>
        <v>15700</v>
      </c>
      <c r="X12" s="58">
        <f t="shared" si="6"/>
        <v>0</v>
      </c>
      <c r="Y12" s="58">
        <f t="shared" si="6"/>
        <v>0</v>
      </c>
      <c r="Z12" s="58">
        <f t="shared" si="6"/>
        <v>0</v>
      </c>
      <c r="AA12" s="58">
        <f t="shared" si="6"/>
        <v>0</v>
      </c>
      <c r="AB12" s="58">
        <f t="shared" si="6"/>
        <v>0</v>
      </c>
      <c r="AC12" s="58">
        <f t="shared" si="6"/>
        <v>0</v>
      </c>
      <c r="AD12" s="58">
        <f t="shared" si="6"/>
        <v>0</v>
      </c>
      <c r="AE12" s="58">
        <f t="shared" si="6"/>
        <v>0</v>
      </c>
      <c r="AF12" s="58">
        <f t="shared" si="6"/>
        <v>0</v>
      </c>
      <c r="AG12" s="58">
        <f t="shared" si="6"/>
        <v>0</v>
      </c>
      <c r="AH12" s="58"/>
      <c r="AI12" s="58"/>
      <c r="AJ12" s="58"/>
      <c r="AK12" s="76"/>
      <c r="AL12" s="74">
        <f t="shared" si="4"/>
        <v>174088</v>
      </c>
      <c r="AM12" s="74"/>
      <c r="AN12" s="74"/>
      <c r="AP12" s="55" t="s">
        <v>14</v>
      </c>
      <c r="AQ12" s="81">
        <f t="shared" si="0"/>
        <v>10020</v>
      </c>
      <c r="AR12" s="81"/>
      <c r="AS12" s="131">
        <f>AS11/AS9</f>
        <v>0.057585069718509074</v>
      </c>
      <c r="AT12" s="12"/>
      <c r="AU12" s="88">
        <f t="shared" si="1"/>
        <v>0.006910216467694202</v>
      </c>
      <c r="AV12" s="12">
        <f t="shared" si="2"/>
        <v>0.6910216467694202</v>
      </c>
    </row>
    <row r="13" spans="1:48" s="17" customFormat="1" ht="47.25">
      <c r="A13" s="38" t="s">
        <v>152</v>
      </c>
      <c r="B13" s="19" t="s">
        <v>308</v>
      </c>
      <c r="C13" s="13"/>
      <c r="D13" s="14"/>
      <c r="E13" s="14"/>
      <c r="F13" s="14"/>
      <c r="G13" s="28"/>
      <c r="H13" s="14"/>
      <c r="I13" s="14"/>
      <c r="J13" s="14"/>
      <c r="K13" s="14"/>
      <c r="L13" s="28"/>
      <c r="M13" s="28">
        <f>SUM(M14:M16)</f>
        <v>38100</v>
      </c>
      <c r="N13" s="28">
        <f>SUM(N14:N16)</f>
        <v>24000</v>
      </c>
      <c r="O13" s="28"/>
      <c r="P13" s="28">
        <f>SUM(P14:P16)</f>
        <v>14100</v>
      </c>
      <c r="Q13" s="28">
        <f>SUM(Q14:Q16)</f>
        <v>0</v>
      </c>
      <c r="R13" s="28">
        <f aca="true" t="shared" si="7" ref="R13:AG13">SUM(R14:R16)</f>
        <v>7000</v>
      </c>
      <c r="S13" s="28">
        <f t="shared" si="7"/>
        <v>0</v>
      </c>
      <c r="T13" s="28">
        <f t="shared" si="7"/>
        <v>7000</v>
      </c>
      <c r="U13" s="28">
        <f t="shared" si="7"/>
        <v>0</v>
      </c>
      <c r="V13" s="28">
        <f t="shared" si="7"/>
        <v>0</v>
      </c>
      <c r="W13" s="28">
        <f t="shared" si="7"/>
        <v>0</v>
      </c>
      <c r="X13" s="28">
        <f t="shared" si="7"/>
        <v>0</v>
      </c>
      <c r="Y13" s="28">
        <f t="shared" si="7"/>
        <v>0</v>
      </c>
      <c r="Z13" s="28">
        <f t="shared" si="7"/>
        <v>0</v>
      </c>
      <c r="AA13" s="28">
        <f t="shared" si="7"/>
        <v>0</v>
      </c>
      <c r="AB13" s="28">
        <f t="shared" si="7"/>
        <v>0</v>
      </c>
      <c r="AC13" s="28">
        <f t="shared" si="7"/>
        <v>0</v>
      </c>
      <c r="AD13" s="28">
        <f t="shared" si="7"/>
        <v>0</v>
      </c>
      <c r="AE13" s="28">
        <f t="shared" si="7"/>
        <v>0</v>
      </c>
      <c r="AF13" s="28">
        <f t="shared" si="7"/>
        <v>0</v>
      </c>
      <c r="AG13" s="28">
        <f t="shared" si="7"/>
        <v>0</v>
      </c>
      <c r="AH13" s="28"/>
      <c r="AI13" s="28"/>
      <c r="AJ13" s="28"/>
      <c r="AK13" s="34"/>
      <c r="AL13" s="74">
        <f t="shared" si="4"/>
        <v>24000</v>
      </c>
      <c r="AM13" s="74">
        <f>P13+T13+X13+AB13+AF13</f>
        <v>21100</v>
      </c>
      <c r="AN13" s="74">
        <f>Q13+U13+Y13+AC13+AG13</f>
        <v>0</v>
      </c>
      <c r="AO13" s="17" t="s">
        <v>8</v>
      </c>
      <c r="AP13" s="55" t="s">
        <v>15</v>
      </c>
      <c r="AQ13" s="81">
        <f t="shared" si="0"/>
        <v>145608</v>
      </c>
      <c r="AR13" s="81"/>
      <c r="AS13" s="81"/>
      <c r="AT13" s="12"/>
      <c r="AU13" s="88">
        <f t="shared" si="1"/>
        <v>0.10041744505269636</v>
      </c>
      <c r="AV13" s="12">
        <f t="shared" si="2"/>
        <v>10.041744505269635</v>
      </c>
    </row>
    <row r="14" spans="1:48" s="12" customFormat="1" ht="38.25">
      <c r="A14" s="9">
        <v>1</v>
      </c>
      <c r="B14" s="10" t="s">
        <v>35</v>
      </c>
      <c r="C14" s="22" t="s">
        <v>33</v>
      </c>
      <c r="D14" s="21" t="s">
        <v>22</v>
      </c>
      <c r="E14" s="9" t="s">
        <v>37</v>
      </c>
      <c r="F14" s="21"/>
      <c r="G14" s="23"/>
      <c r="H14" s="9"/>
      <c r="I14" s="21" t="s">
        <v>50</v>
      </c>
      <c r="J14" s="23">
        <v>43075</v>
      </c>
      <c r="K14" s="27"/>
      <c r="L14" s="11">
        <v>15000</v>
      </c>
      <c r="M14" s="11">
        <f aca="true" t="shared" si="8" ref="M14:M22">N14+P14+Q14</f>
        <v>17000</v>
      </c>
      <c r="N14" s="11">
        <v>14000</v>
      </c>
      <c r="O14" s="11"/>
      <c r="P14" s="11">
        <v>3000</v>
      </c>
      <c r="Q14" s="11"/>
      <c r="R14" s="11">
        <f>S14+T14+U14</f>
        <v>7000</v>
      </c>
      <c r="S14" s="11"/>
      <c r="T14" s="11">
        <v>7000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 t="s">
        <v>44</v>
      </c>
      <c r="AJ14" s="11"/>
      <c r="AK14" s="7" t="s">
        <v>44</v>
      </c>
      <c r="AL14" s="73">
        <f t="shared" si="4"/>
        <v>14000</v>
      </c>
      <c r="AM14" s="73"/>
      <c r="AN14" s="73"/>
      <c r="AP14" s="55" t="s">
        <v>16</v>
      </c>
      <c r="AQ14" s="84">
        <f t="shared" si="0"/>
        <v>3600</v>
      </c>
      <c r="AR14" s="82"/>
      <c r="AS14" s="83"/>
      <c r="AT14" s="59"/>
      <c r="AU14" s="88">
        <f t="shared" si="1"/>
        <v>0.0024827125033631864</v>
      </c>
      <c r="AV14" s="12">
        <f t="shared" si="2"/>
        <v>0.24827125033631864</v>
      </c>
    </row>
    <row r="15" spans="1:48" s="12" customFormat="1" ht="38.25">
      <c r="A15" s="9">
        <v>2</v>
      </c>
      <c r="B15" s="30" t="s">
        <v>55</v>
      </c>
      <c r="C15" s="22" t="s">
        <v>33</v>
      </c>
      <c r="D15" s="21" t="s">
        <v>23</v>
      </c>
      <c r="E15" s="9" t="s">
        <v>37</v>
      </c>
      <c r="F15" s="21"/>
      <c r="G15" s="23"/>
      <c r="H15" s="9"/>
      <c r="I15" s="21" t="s">
        <v>51</v>
      </c>
      <c r="J15" s="23">
        <v>38216</v>
      </c>
      <c r="K15" s="27">
        <v>11208</v>
      </c>
      <c r="L15" s="11">
        <v>21208</v>
      </c>
      <c r="M15" s="11">
        <f t="shared" si="8"/>
        <v>10000</v>
      </c>
      <c r="N15" s="11">
        <v>10000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 t="s">
        <v>44</v>
      </c>
      <c r="AJ15" s="11"/>
      <c r="AK15" s="7" t="s">
        <v>44</v>
      </c>
      <c r="AL15" s="73">
        <f t="shared" si="4"/>
        <v>10000</v>
      </c>
      <c r="AM15" s="73"/>
      <c r="AN15" s="73"/>
      <c r="AP15" s="59"/>
      <c r="AQ15" s="82">
        <f>SUM(AQ5:AQ14)</f>
        <v>1450026.9343</v>
      </c>
      <c r="AR15" s="82"/>
      <c r="AS15" s="82"/>
      <c r="AT15" s="46"/>
      <c r="AU15" s="59"/>
      <c r="AV15" s="46"/>
    </row>
    <row r="16" spans="1:40" s="12" customFormat="1" ht="25.5">
      <c r="A16" s="132">
        <v>3</v>
      </c>
      <c r="B16" s="45" t="s">
        <v>164</v>
      </c>
      <c r="C16" s="10" t="s">
        <v>106</v>
      </c>
      <c r="D16" s="21" t="s">
        <v>165</v>
      </c>
      <c r="E16" s="9"/>
      <c r="F16" s="21"/>
      <c r="G16" s="23"/>
      <c r="H16" s="9"/>
      <c r="I16" s="21"/>
      <c r="J16" s="23">
        <f>SUM(J18:J22)</f>
        <v>12400</v>
      </c>
      <c r="K16" s="27">
        <f>J16</f>
        <v>12400</v>
      </c>
      <c r="L16" s="11"/>
      <c r="M16" s="11">
        <f t="shared" si="8"/>
        <v>11100</v>
      </c>
      <c r="N16" s="11"/>
      <c r="O16" s="11"/>
      <c r="P16" s="11">
        <f>SUM(P18:P22)</f>
        <v>11100</v>
      </c>
      <c r="Q16" s="11"/>
      <c r="R16" s="11">
        <f>S16+T16+U16</f>
        <v>0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 t="s">
        <v>44</v>
      </c>
      <c r="AJ16" s="11"/>
      <c r="AK16" s="7" t="s">
        <v>44</v>
      </c>
      <c r="AL16" s="73">
        <f t="shared" si="4"/>
        <v>0</v>
      </c>
      <c r="AM16" s="73"/>
      <c r="AN16" s="73"/>
    </row>
    <row r="17" spans="1:40" s="12" customFormat="1" ht="38.25">
      <c r="A17" s="9" t="s">
        <v>220</v>
      </c>
      <c r="B17" s="30" t="s">
        <v>231</v>
      </c>
      <c r="C17" s="10" t="s">
        <v>106</v>
      </c>
      <c r="D17" s="21"/>
      <c r="E17" s="9" t="s">
        <v>37</v>
      </c>
      <c r="F17" s="9"/>
      <c r="G17" s="23"/>
      <c r="H17" s="9"/>
      <c r="I17" s="9" t="s">
        <v>244</v>
      </c>
      <c r="J17" s="23">
        <v>5100</v>
      </c>
      <c r="K17" s="27">
        <f aca="true" t="shared" si="9" ref="K17:K22">J17</f>
        <v>5100</v>
      </c>
      <c r="L17" s="11"/>
      <c r="M17" s="11">
        <f t="shared" si="8"/>
        <v>5000</v>
      </c>
      <c r="N17" s="11"/>
      <c r="O17" s="11"/>
      <c r="P17" s="11">
        <v>5000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7"/>
      <c r="AL17" s="73"/>
      <c r="AM17" s="73"/>
      <c r="AN17" s="73"/>
    </row>
    <row r="18" spans="1:40" s="12" customFormat="1" ht="38.25">
      <c r="A18" s="9" t="s">
        <v>226</v>
      </c>
      <c r="B18" s="30" t="s">
        <v>221</v>
      </c>
      <c r="C18" s="10" t="s">
        <v>106</v>
      </c>
      <c r="D18" s="21"/>
      <c r="E18" s="9" t="s">
        <v>37</v>
      </c>
      <c r="F18" s="9"/>
      <c r="G18" s="23"/>
      <c r="H18" s="9"/>
      <c r="I18" s="9" t="s">
        <v>245</v>
      </c>
      <c r="J18" s="23">
        <v>1760</v>
      </c>
      <c r="K18" s="27">
        <f t="shared" si="9"/>
        <v>1760</v>
      </c>
      <c r="L18" s="11"/>
      <c r="M18" s="11">
        <f t="shared" si="8"/>
        <v>1400</v>
      </c>
      <c r="N18" s="11"/>
      <c r="O18" s="11"/>
      <c r="P18" s="11">
        <v>1400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7"/>
      <c r="AL18" s="73"/>
      <c r="AM18" s="73"/>
      <c r="AN18" s="73"/>
    </row>
    <row r="19" spans="1:40" s="12" customFormat="1" ht="38.25">
      <c r="A19" s="9" t="s">
        <v>227</v>
      </c>
      <c r="B19" s="30" t="s">
        <v>222</v>
      </c>
      <c r="C19" s="10" t="s">
        <v>106</v>
      </c>
      <c r="D19" s="21"/>
      <c r="E19" s="9" t="s">
        <v>37</v>
      </c>
      <c r="F19" s="9"/>
      <c r="G19" s="23"/>
      <c r="H19" s="9"/>
      <c r="I19" s="9" t="s">
        <v>246</v>
      </c>
      <c r="J19" s="23">
        <v>1870</v>
      </c>
      <c r="K19" s="27">
        <f t="shared" si="9"/>
        <v>1870</v>
      </c>
      <c r="L19" s="11"/>
      <c r="M19" s="11">
        <f t="shared" si="8"/>
        <v>1700</v>
      </c>
      <c r="N19" s="11"/>
      <c r="O19" s="11"/>
      <c r="P19" s="11">
        <v>1700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7"/>
      <c r="AL19" s="73"/>
      <c r="AM19" s="73"/>
      <c r="AN19" s="73"/>
    </row>
    <row r="20" spans="1:40" s="12" customFormat="1" ht="38.25">
      <c r="A20" s="9" t="s">
        <v>228</v>
      </c>
      <c r="B20" s="30" t="s">
        <v>223</v>
      </c>
      <c r="C20" s="10" t="s">
        <v>106</v>
      </c>
      <c r="D20" s="21"/>
      <c r="E20" s="9" t="s">
        <v>37</v>
      </c>
      <c r="F20" s="9"/>
      <c r="G20" s="23"/>
      <c r="H20" s="9"/>
      <c r="I20" s="9" t="s">
        <v>247</v>
      </c>
      <c r="J20" s="23">
        <v>2600</v>
      </c>
      <c r="K20" s="27">
        <f t="shared" si="9"/>
        <v>2600</v>
      </c>
      <c r="L20" s="11"/>
      <c r="M20" s="11">
        <f t="shared" si="8"/>
        <v>2500</v>
      </c>
      <c r="N20" s="11"/>
      <c r="O20" s="11"/>
      <c r="P20" s="11">
        <v>2500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7"/>
      <c r="AL20" s="73"/>
      <c r="AM20" s="73"/>
      <c r="AN20" s="73"/>
    </row>
    <row r="21" spans="1:40" s="12" customFormat="1" ht="38.25">
      <c r="A21" s="9" t="s">
        <v>229</v>
      </c>
      <c r="B21" s="30" t="s">
        <v>224</v>
      </c>
      <c r="C21" s="10" t="s">
        <v>106</v>
      </c>
      <c r="D21" s="21"/>
      <c r="E21" s="9" t="s">
        <v>37</v>
      </c>
      <c r="F21" s="9"/>
      <c r="G21" s="23"/>
      <c r="H21" s="9"/>
      <c r="I21" s="9" t="s">
        <v>248</v>
      </c>
      <c r="J21" s="23">
        <v>3630</v>
      </c>
      <c r="K21" s="27">
        <f t="shared" si="9"/>
        <v>3630</v>
      </c>
      <c r="L21" s="11"/>
      <c r="M21" s="11">
        <f t="shared" si="8"/>
        <v>3500</v>
      </c>
      <c r="N21" s="11"/>
      <c r="O21" s="11"/>
      <c r="P21" s="11">
        <v>3500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7"/>
      <c r="AL21" s="73"/>
      <c r="AM21" s="73"/>
      <c r="AN21" s="73"/>
    </row>
    <row r="22" spans="1:40" s="12" customFormat="1" ht="53.25" customHeight="1">
      <c r="A22" s="9" t="s">
        <v>232</v>
      </c>
      <c r="B22" s="30" t="s">
        <v>225</v>
      </c>
      <c r="C22" s="10" t="s">
        <v>106</v>
      </c>
      <c r="D22" s="21"/>
      <c r="E22" s="9" t="s">
        <v>37</v>
      </c>
      <c r="F22" s="9"/>
      <c r="G22" s="23"/>
      <c r="H22" s="9"/>
      <c r="I22" s="9" t="s">
        <v>249</v>
      </c>
      <c r="J22" s="23">
        <v>2540</v>
      </c>
      <c r="K22" s="27">
        <f t="shared" si="9"/>
        <v>2540</v>
      </c>
      <c r="L22" s="11"/>
      <c r="M22" s="11">
        <f t="shared" si="8"/>
        <v>2000</v>
      </c>
      <c r="N22" s="11"/>
      <c r="O22" s="11"/>
      <c r="P22" s="11">
        <v>2000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7"/>
      <c r="AL22" s="73"/>
      <c r="AM22" s="73"/>
      <c r="AN22" s="73"/>
    </row>
    <row r="23" spans="1:48" s="46" customFormat="1" ht="31.5" customHeight="1">
      <c r="A23" s="38" t="s">
        <v>153</v>
      </c>
      <c r="B23" s="19" t="s">
        <v>143</v>
      </c>
      <c r="C23" s="48"/>
      <c r="D23" s="48"/>
      <c r="E23" s="14"/>
      <c r="F23" s="48"/>
      <c r="G23" s="51"/>
      <c r="H23" s="14"/>
      <c r="I23" s="52"/>
      <c r="J23" s="52"/>
      <c r="K23" s="52"/>
      <c r="L23" s="28"/>
      <c r="M23" s="28">
        <f>SUM(M24:M31)</f>
        <v>82274</v>
      </c>
      <c r="N23" s="28">
        <f aca="true" t="shared" si="10" ref="N23:AG23">SUM(N24:N31)</f>
        <v>79374</v>
      </c>
      <c r="O23" s="28"/>
      <c r="P23" s="28">
        <f t="shared" si="10"/>
        <v>2900</v>
      </c>
      <c r="Q23" s="28">
        <f t="shared" si="10"/>
        <v>0</v>
      </c>
      <c r="R23" s="28">
        <f t="shared" si="10"/>
        <v>31500</v>
      </c>
      <c r="S23" s="28">
        <f t="shared" si="10"/>
        <v>31500</v>
      </c>
      <c r="T23" s="28">
        <f t="shared" si="10"/>
        <v>0</v>
      </c>
      <c r="U23" s="28">
        <f t="shared" si="10"/>
        <v>0</v>
      </c>
      <c r="V23" s="28">
        <f t="shared" si="10"/>
        <v>15700</v>
      </c>
      <c r="W23" s="28">
        <f t="shared" si="10"/>
        <v>15700</v>
      </c>
      <c r="X23" s="28">
        <f t="shared" si="10"/>
        <v>0</v>
      </c>
      <c r="Y23" s="28">
        <f t="shared" si="10"/>
        <v>0</v>
      </c>
      <c r="Z23" s="28">
        <f t="shared" si="10"/>
        <v>0</v>
      </c>
      <c r="AA23" s="28">
        <f t="shared" si="10"/>
        <v>0</v>
      </c>
      <c r="AB23" s="28">
        <f t="shared" si="10"/>
        <v>0</v>
      </c>
      <c r="AC23" s="28">
        <f t="shared" si="10"/>
        <v>0</v>
      </c>
      <c r="AD23" s="28">
        <f t="shared" si="10"/>
        <v>0</v>
      </c>
      <c r="AE23" s="28">
        <f t="shared" si="10"/>
        <v>0</v>
      </c>
      <c r="AF23" s="28">
        <f t="shared" si="10"/>
        <v>0</v>
      </c>
      <c r="AG23" s="28">
        <f t="shared" si="10"/>
        <v>0</v>
      </c>
      <c r="AH23" s="28"/>
      <c r="AI23" s="28"/>
      <c r="AJ23" s="28"/>
      <c r="AK23" s="34"/>
      <c r="AL23" s="74">
        <f aca="true" t="shared" si="11" ref="AL23:AL54">N23+S23+W23+AA23+AE23</f>
        <v>126574</v>
      </c>
      <c r="AM23" s="74">
        <f>P23+T23+X23+AB23+AF23</f>
        <v>2900</v>
      </c>
      <c r="AN23" s="74">
        <f>Q23+U23+Y23+AC23+AG23</f>
        <v>0</v>
      </c>
      <c r="AO23" s="46" t="s">
        <v>9</v>
      </c>
      <c r="AP23" s="55"/>
      <c r="AQ23" s="81"/>
      <c r="AR23" s="81"/>
      <c r="AS23" s="81"/>
      <c r="AT23" s="12"/>
      <c r="AU23" s="55"/>
      <c r="AV23" s="12"/>
    </row>
    <row r="24" spans="1:40" s="12" customFormat="1" ht="45.75" customHeight="1">
      <c r="A24" s="9">
        <v>1</v>
      </c>
      <c r="B24" s="21" t="s">
        <v>30</v>
      </c>
      <c r="C24" s="22" t="s">
        <v>33</v>
      </c>
      <c r="D24" s="22" t="s">
        <v>2</v>
      </c>
      <c r="E24" s="9" t="s">
        <v>37</v>
      </c>
      <c r="F24" s="21"/>
      <c r="G24" s="23"/>
      <c r="H24" s="9"/>
      <c r="I24" s="21" t="s">
        <v>31</v>
      </c>
      <c r="J24" s="23">
        <v>4834</v>
      </c>
      <c r="K24" s="27">
        <v>2400</v>
      </c>
      <c r="L24" s="11">
        <v>3300</v>
      </c>
      <c r="M24" s="11">
        <f aca="true" t="shared" si="12" ref="M24:M31">N24+P24+Q24</f>
        <v>1400</v>
      </c>
      <c r="N24" s="11"/>
      <c r="O24" s="11"/>
      <c r="P24" s="11">
        <v>1400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 t="s">
        <v>45</v>
      </c>
      <c r="AJ24" s="11"/>
      <c r="AK24" s="7" t="s">
        <v>45</v>
      </c>
      <c r="AL24" s="73">
        <f t="shared" si="11"/>
        <v>0</v>
      </c>
      <c r="AM24" s="73"/>
      <c r="AN24" s="73"/>
    </row>
    <row r="25" spans="1:40" s="12" customFormat="1" ht="51">
      <c r="A25" s="9">
        <v>2</v>
      </c>
      <c r="B25" s="21" t="s">
        <v>32</v>
      </c>
      <c r="C25" s="22" t="s">
        <v>33</v>
      </c>
      <c r="D25" s="22" t="s">
        <v>1</v>
      </c>
      <c r="E25" s="9" t="s">
        <v>37</v>
      </c>
      <c r="F25" s="21"/>
      <c r="G25" s="32"/>
      <c r="H25" s="9"/>
      <c r="I25" s="21" t="s">
        <v>34</v>
      </c>
      <c r="J25" s="32">
        <v>5178</v>
      </c>
      <c r="K25" s="27">
        <v>2500</v>
      </c>
      <c r="L25" s="11">
        <v>3465</v>
      </c>
      <c r="M25" s="11">
        <f t="shared" si="12"/>
        <v>1500</v>
      </c>
      <c r="N25" s="11"/>
      <c r="O25" s="11"/>
      <c r="P25" s="11">
        <v>1500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 t="s">
        <v>46</v>
      </c>
      <c r="AJ25" s="11"/>
      <c r="AK25" s="7" t="s">
        <v>46</v>
      </c>
      <c r="AL25" s="73">
        <f t="shared" si="11"/>
        <v>0</v>
      </c>
      <c r="AM25" s="73"/>
      <c r="AN25" s="73"/>
    </row>
    <row r="26" spans="1:40" s="12" customFormat="1" ht="49.5" customHeight="1">
      <c r="A26" s="9">
        <v>3</v>
      </c>
      <c r="B26" s="22" t="s">
        <v>25</v>
      </c>
      <c r="C26" s="22" t="s">
        <v>62</v>
      </c>
      <c r="D26" s="22" t="s">
        <v>26</v>
      </c>
      <c r="E26" s="9" t="s">
        <v>37</v>
      </c>
      <c r="F26" s="22"/>
      <c r="G26" s="32"/>
      <c r="H26" s="9"/>
      <c r="I26" s="22" t="s">
        <v>29</v>
      </c>
      <c r="J26" s="32">
        <v>69069</v>
      </c>
      <c r="K26" s="27">
        <v>44000</v>
      </c>
      <c r="L26" s="11">
        <v>49000</v>
      </c>
      <c r="M26" s="11">
        <f t="shared" si="12"/>
        <v>7700</v>
      </c>
      <c r="N26" s="11">
        <v>7700</v>
      </c>
      <c r="O26" s="11"/>
      <c r="P26" s="11"/>
      <c r="Q26" s="11"/>
      <c r="R26" s="11">
        <f aca="true" t="shared" si="13" ref="R26:R31">S26+T26+U26</f>
        <v>0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 t="s">
        <v>46</v>
      </c>
      <c r="AJ26" s="11"/>
      <c r="AK26" s="7" t="s">
        <v>46</v>
      </c>
      <c r="AL26" s="73">
        <f t="shared" si="11"/>
        <v>7700</v>
      </c>
      <c r="AM26" s="73"/>
      <c r="AN26" s="73"/>
    </row>
    <row r="27" spans="1:47" s="12" customFormat="1" ht="45.75" customHeight="1">
      <c r="A27" s="9">
        <v>4</v>
      </c>
      <c r="B27" s="35" t="s">
        <v>54</v>
      </c>
      <c r="C27" s="22" t="s">
        <v>33</v>
      </c>
      <c r="D27" s="9"/>
      <c r="E27" s="9" t="s">
        <v>37</v>
      </c>
      <c r="F27" s="21"/>
      <c r="G27" s="11"/>
      <c r="H27" s="9"/>
      <c r="I27" s="21" t="s">
        <v>3</v>
      </c>
      <c r="J27" s="11">
        <v>26862</v>
      </c>
      <c r="K27" s="11"/>
      <c r="L27" s="11">
        <v>1000</v>
      </c>
      <c r="M27" s="11">
        <f t="shared" si="12"/>
        <v>19000</v>
      </c>
      <c r="N27" s="11">
        <v>19000</v>
      </c>
      <c r="O27" s="11"/>
      <c r="P27" s="11"/>
      <c r="Q27" s="11"/>
      <c r="R27" s="11">
        <f t="shared" si="13"/>
        <v>5000</v>
      </c>
      <c r="S27" s="11">
        <v>5000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 t="s">
        <v>45</v>
      </c>
      <c r="AJ27" s="11"/>
      <c r="AK27" s="7" t="s">
        <v>45</v>
      </c>
      <c r="AL27" s="73">
        <f t="shared" si="11"/>
        <v>24000</v>
      </c>
      <c r="AM27" s="73"/>
      <c r="AN27" s="73"/>
      <c r="AP27" s="55"/>
      <c r="AQ27" s="81"/>
      <c r="AR27" s="81"/>
      <c r="AS27" s="81"/>
      <c r="AU27" s="55"/>
    </row>
    <row r="28" spans="1:47" s="12" customFormat="1" ht="38.25">
      <c r="A28" s="9">
        <v>5</v>
      </c>
      <c r="B28" s="36" t="s">
        <v>52</v>
      </c>
      <c r="C28" s="22" t="s">
        <v>33</v>
      </c>
      <c r="D28" s="9"/>
      <c r="E28" s="9" t="s">
        <v>37</v>
      </c>
      <c r="F28" s="21"/>
      <c r="G28" s="11"/>
      <c r="H28" s="9"/>
      <c r="I28" s="21" t="s">
        <v>4</v>
      </c>
      <c r="J28" s="11">
        <v>58762</v>
      </c>
      <c r="K28" s="11"/>
      <c r="L28" s="11">
        <v>3500</v>
      </c>
      <c r="M28" s="11">
        <f t="shared" si="12"/>
        <v>20000</v>
      </c>
      <c r="N28" s="11">
        <v>20000</v>
      </c>
      <c r="O28" s="11"/>
      <c r="P28" s="11"/>
      <c r="Q28" s="11"/>
      <c r="R28" s="11">
        <f t="shared" si="13"/>
        <v>16500</v>
      </c>
      <c r="S28" s="11">
        <v>16500</v>
      </c>
      <c r="T28" s="11"/>
      <c r="U28" s="11"/>
      <c r="V28" s="11">
        <f>W28+X28+Y28</f>
        <v>15700</v>
      </c>
      <c r="W28" s="11">
        <v>15700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 t="s">
        <v>45</v>
      </c>
      <c r="AJ28" s="11"/>
      <c r="AK28" s="7" t="s">
        <v>45</v>
      </c>
      <c r="AL28" s="73">
        <f t="shared" si="11"/>
        <v>52200</v>
      </c>
      <c r="AM28" s="73"/>
      <c r="AN28" s="73"/>
      <c r="AP28" s="55"/>
      <c r="AQ28" s="81"/>
      <c r="AR28" s="81"/>
      <c r="AS28" s="81"/>
      <c r="AU28" s="55"/>
    </row>
    <row r="29" spans="1:47" s="12" customFormat="1" ht="46.5" customHeight="1">
      <c r="A29" s="9">
        <v>6</v>
      </c>
      <c r="B29" s="36" t="s">
        <v>53</v>
      </c>
      <c r="C29" s="22" t="s">
        <v>33</v>
      </c>
      <c r="D29" s="9"/>
      <c r="E29" s="9" t="s">
        <v>37</v>
      </c>
      <c r="F29" s="21"/>
      <c r="G29" s="11"/>
      <c r="H29" s="9"/>
      <c r="I29" s="21" t="s">
        <v>5</v>
      </c>
      <c r="J29" s="11">
        <v>36272</v>
      </c>
      <c r="K29" s="11"/>
      <c r="L29" s="11">
        <v>1500</v>
      </c>
      <c r="M29" s="11">
        <f t="shared" si="12"/>
        <v>19000</v>
      </c>
      <c r="N29" s="11">
        <v>19000</v>
      </c>
      <c r="O29" s="11"/>
      <c r="P29" s="11"/>
      <c r="Q29" s="11"/>
      <c r="R29" s="11">
        <f t="shared" si="13"/>
        <v>10000</v>
      </c>
      <c r="S29" s="11">
        <v>10000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 t="s">
        <v>45</v>
      </c>
      <c r="AJ29" s="11"/>
      <c r="AK29" s="7" t="s">
        <v>45</v>
      </c>
      <c r="AL29" s="73">
        <f t="shared" si="11"/>
        <v>29000</v>
      </c>
      <c r="AM29" s="73"/>
      <c r="AN29" s="73"/>
      <c r="AP29" s="55"/>
      <c r="AQ29" s="81"/>
      <c r="AR29" s="81"/>
      <c r="AS29" s="81"/>
      <c r="AU29" s="55"/>
    </row>
    <row r="30" spans="1:47" s="12" customFormat="1" ht="38.25">
      <c r="A30" s="9">
        <v>7</v>
      </c>
      <c r="B30" s="36" t="s">
        <v>65</v>
      </c>
      <c r="C30" s="21" t="s">
        <v>66</v>
      </c>
      <c r="D30" s="21"/>
      <c r="E30" s="9" t="s">
        <v>37</v>
      </c>
      <c r="F30" s="21"/>
      <c r="G30" s="11"/>
      <c r="H30" s="9"/>
      <c r="I30" s="21" t="s">
        <v>4</v>
      </c>
      <c r="J30" s="11">
        <v>9220</v>
      </c>
      <c r="K30" s="11"/>
      <c r="L30" s="11">
        <v>1000</v>
      </c>
      <c r="M30" s="11">
        <f t="shared" si="12"/>
        <v>5674</v>
      </c>
      <c r="N30" s="11">
        <v>5674</v>
      </c>
      <c r="O30" s="11"/>
      <c r="P30" s="11"/>
      <c r="Q30" s="11"/>
      <c r="R30" s="11">
        <f t="shared" si="13"/>
        <v>0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26"/>
      <c r="AI30" s="11" t="s">
        <v>45</v>
      </c>
      <c r="AJ30" s="11"/>
      <c r="AK30" s="7" t="s">
        <v>45</v>
      </c>
      <c r="AL30" s="73">
        <f t="shared" si="11"/>
        <v>5674</v>
      </c>
      <c r="AM30" s="73"/>
      <c r="AN30" s="73"/>
      <c r="AP30" s="55"/>
      <c r="AQ30" s="81"/>
      <c r="AR30" s="81"/>
      <c r="AS30" s="81"/>
      <c r="AU30" s="55"/>
    </row>
    <row r="31" spans="1:47" s="12" customFormat="1" ht="38.25">
      <c r="A31" s="9">
        <v>8</v>
      </c>
      <c r="B31" s="35" t="s">
        <v>69</v>
      </c>
      <c r="C31" s="10" t="s">
        <v>104</v>
      </c>
      <c r="D31" s="9"/>
      <c r="E31" s="9" t="s">
        <v>37</v>
      </c>
      <c r="F31" s="21"/>
      <c r="G31" s="11"/>
      <c r="H31" s="9"/>
      <c r="I31" s="21" t="s">
        <v>6</v>
      </c>
      <c r="J31" s="11">
        <v>12000</v>
      </c>
      <c r="K31" s="9"/>
      <c r="L31" s="11">
        <v>1000</v>
      </c>
      <c r="M31" s="11">
        <f t="shared" si="12"/>
        <v>8000</v>
      </c>
      <c r="N31" s="11">
        <v>8000</v>
      </c>
      <c r="O31" s="11"/>
      <c r="P31" s="11"/>
      <c r="Q31" s="11"/>
      <c r="R31" s="11">
        <f t="shared" si="13"/>
        <v>0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 t="s">
        <v>45</v>
      </c>
      <c r="AJ31" s="11"/>
      <c r="AK31" s="7" t="s">
        <v>45</v>
      </c>
      <c r="AL31" s="73">
        <f t="shared" si="11"/>
        <v>8000</v>
      </c>
      <c r="AM31" s="73"/>
      <c r="AN31" s="73"/>
      <c r="AP31" s="55"/>
      <c r="AQ31" s="81"/>
      <c r="AR31" s="81"/>
      <c r="AS31" s="81"/>
      <c r="AU31" s="55"/>
    </row>
    <row r="32" spans="1:41" s="46" customFormat="1" ht="31.5">
      <c r="A32" s="38" t="s">
        <v>154</v>
      </c>
      <c r="B32" s="19" t="s">
        <v>145</v>
      </c>
      <c r="C32" s="48"/>
      <c r="D32" s="48"/>
      <c r="E32" s="14"/>
      <c r="F32" s="48"/>
      <c r="G32" s="51"/>
      <c r="H32" s="14"/>
      <c r="I32" s="52"/>
      <c r="J32" s="52"/>
      <c r="K32" s="52"/>
      <c r="L32" s="28"/>
      <c r="M32" s="28">
        <f>SUM(M33:M34)</f>
        <v>23514</v>
      </c>
      <c r="N32" s="28">
        <f aca="true" t="shared" si="14" ref="N32:AG32">SUM(N33:N34)</f>
        <v>23514</v>
      </c>
      <c r="O32" s="28"/>
      <c r="P32" s="28">
        <f t="shared" si="14"/>
        <v>0</v>
      </c>
      <c r="Q32" s="28">
        <f t="shared" si="14"/>
        <v>0</v>
      </c>
      <c r="R32" s="28">
        <f t="shared" si="14"/>
        <v>0</v>
      </c>
      <c r="S32" s="28">
        <f t="shared" si="14"/>
        <v>0</v>
      </c>
      <c r="T32" s="28">
        <f t="shared" si="14"/>
        <v>0</v>
      </c>
      <c r="U32" s="28">
        <f t="shared" si="14"/>
        <v>0</v>
      </c>
      <c r="V32" s="28">
        <f t="shared" si="14"/>
        <v>0</v>
      </c>
      <c r="W32" s="28">
        <f t="shared" si="14"/>
        <v>0</v>
      </c>
      <c r="X32" s="28">
        <f t="shared" si="14"/>
        <v>0</v>
      </c>
      <c r="Y32" s="28">
        <f t="shared" si="14"/>
        <v>0</v>
      </c>
      <c r="Z32" s="28">
        <f t="shared" si="14"/>
        <v>0</v>
      </c>
      <c r="AA32" s="28">
        <f t="shared" si="14"/>
        <v>0</v>
      </c>
      <c r="AB32" s="28">
        <f t="shared" si="14"/>
        <v>0</v>
      </c>
      <c r="AC32" s="28">
        <f t="shared" si="14"/>
        <v>0</v>
      </c>
      <c r="AD32" s="28">
        <f t="shared" si="14"/>
        <v>0</v>
      </c>
      <c r="AE32" s="28">
        <f t="shared" si="14"/>
        <v>0</v>
      </c>
      <c r="AF32" s="28">
        <f t="shared" si="14"/>
        <v>0</v>
      </c>
      <c r="AG32" s="28">
        <f t="shared" si="14"/>
        <v>0</v>
      </c>
      <c r="AH32" s="28"/>
      <c r="AI32" s="28"/>
      <c r="AJ32" s="28"/>
      <c r="AK32" s="34"/>
      <c r="AL32" s="74">
        <f t="shared" si="11"/>
        <v>23514</v>
      </c>
      <c r="AM32" s="74">
        <f>P32+T32+X32+AB32+AF32</f>
        <v>0</v>
      </c>
      <c r="AN32" s="74">
        <f>Q32+U32+Y32+AC32+AG32</f>
        <v>0</v>
      </c>
      <c r="AO32" s="46" t="s">
        <v>21</v>
      </c>
    </row>
    <row r="33" spans="1:47" ht="38.25">
      <c r="A33" s="9">
        <v>1</v>
      </c>
      <c r="B33" s="30" t="s">
        <v>56</v>
      </c>
      <c r="C33" s="22" t="s">
        <v>33</v>
      </c>
      <c r="D33" s="21" t="s">
        <v>23</v>
      </c>
      <c r="E33" s="9" t="s">
        <v>37</v>
      </c>
      <c r="F33" s="21"/>
      <c r="G33" s="23"/>
      <c r="H33" s="9"/>
      <c r="I33" s="21" t="s">
        <v>42</v>
      </c>
      <c r="J33" s="23">
        <v>41946</v>
      </c>
      <c r="K33" s="27">
        <v>13500</v>
      </c>
      <c r="L33" s="11">
        <v>22000</v>
      </c>
      <c r="M33" s="11">
        <f>N33+P33+Q33</f>
        <v>12500</v>
      </c>
      <c r="N33" s="11">
        <v>12500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 t="s">
        <v>44</v>
      </c>
      <c r="AJ33" s="11"/>
      <c r="AK33" s="7" t="s">
        <v>44</v>
      </c>
      <c r="AL33" s="73">
        <f t="shared" si="11"/>
        <v>12500</v>
      </c>
      <c r="AM33" s="73"/>
      <c r="AN33" s="73"/>
      <c r="AO33" s="12"/>
      <c r="AP33" s="12"/>
      <c r="AQ33" s="12"/>
      <c r="AR33" s="12"/>
      <c r="AS33" s="12"/>
      <c r="AT33" s="12"/>
      <c r="AU33" s="12"/>
    </row>
    <row r="34" spans="1:47" ht="38.25">
      <c r="A34" s="9">
        <v>2</v>
      </c>
      <c r="B34" s="30" t="s">
        <v>128</v>
      </c>
      <c r="C34" s="22" t="s">
        <v>33</v>
      </c>
      <c r="D34" s="21" t="s">
        <v>24</v>
      </c>
      <c r="E34" s="9" t="s">
        <v>37</v>
      </c>
      <c r="F34" s="21"/>
      <c r="G34" s="23"/>
      <c r="H34" s="9"/>
      <c r="I34" s="21" t="s">
        <v>39</v>
      </c>
      <c r="J34" s="23">
        <v>16961</v>
      </c>
      <c r="K34" s="27">
        <v>4000</v>
      </c>
      <c r="L34" s="11">
        <v>2000</v>
      </c>
      <c r="M34" s="11">
        <f>N34+P34+Q34</f>
        <v>11014</v>
      </c>
      <c r="N34" s="11">
        <v>11014</v>
      </c>
      <c r="O34" s="11"/>
      <c r="P34" s="11"/>
      <c r="Q34" s="11"/>
      <c r="R34" s="11">
        <f>S34+T34+U34</f>
        <v>0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 t="s">
        <v>44</v>
      </c>
      <c r="AJ34" s="11"/>
      <c r="AK34" s="7" t="s">
        <v>44</v>
      </c>
      <c r="AL34" s="73">
        <f t="shared" si="11"/>
        <v>11014</v>
      </c>
      <c r="AM34" s="73"/>
      <c r="AN34" s="73"/>
      <c r="AO34" s="12"/>
      <c r="AP34" s="12"/>
      <c r="AQ34" s="12"/>
      <c r="AR34" s="12"/>
      <c r="AS34" s="12"/>
      <c r="AT34" s="12"/>
      <c r="AU34" s="12"/>
    </row>
    <row r="35" spans="1:40" s="59" customFormat="1" ht="31.5">
      <c r="A35" s="53" t="s">
        <v>144</v>
      </c>
      <c r="B35" s="54" t="s">
        <v>253</v>
      </c>
      <c r="C35" s="56"/>
      <c r="D35" s="57"/>
      <c r="E35" s="57"/>
      <c r="F35" s="57"/>
      <c r="G35" s="58"/>
      <c r="H35" s="57"/>
      <c r="I35" s="57"/>
      <c r="J35" s="57"/>
      <c r="K35" s="57"/>
      <c r="L35" s="58"/>
      <c r="M35" s="58">
        <f>M36+M80+M127+M134</f>
        <v>273561</v>
      </c>
      <c r="N35" s="58">
        <f>N36+N80+N127+N134</f>
        <v>263161</v>
      </c>
      <c r="O35" s="58"/>
      <c r="P35" s="58">
        <f aca="true" t="shared" si="15" ref="P35:AG35">P36+P80+P127+P134</f>
        <v>10400</v>
      </c>
      <c r="Q35" s="58">
        <f t="shared" si="15"/>
        <v>0</v>
      </c>
      <c r="R35" s="58">
        <f t="shared" si="15"/>
        <v>367696</v>
      </c>
      <c r="S35" s="58">
        <f t="shared" si="15"/>
        <v>205596</v>
      </c>
      <c r="T35" s="58">
        <f t="shared" si="15"/>
        <v>92100</v>
      </c>
      <c r="U35" s="58">
        <f t="shared" si="15"/>
        <v>70000</v>
      </c>
      <c r="V35" s="58">
        <f t="shared" si="15"/>
        <v>369010</v>
      </c>
      <c r="W35" s="58">
        <f t="shared" si="15"/>
        <v>192230</v>
      </c>
      <c r="X35" s="58">
        <f t="shared" si="15"/>
        <v>92700</v>
      </c>
      <c r="Y35" s="58">
        <f t="shared" si="15"/>
        <v>90000</v>
      </c>
      <c r="Z35" s="58">
        <f t="shared" si="15"/>
        <v>366600</v>
      </c>
      <c r="AA35" s="58">
        <f t="shared" si="15"/>
        <v>189300</v>
      </c>
      <c r="AB35" s="58">
        <f t="shared" si="15"/>
        <v>87300</v>
      </c>
      <c r="AC35" s="58">
        <f t="shared" si="15"/>
        <v>90000</v>
      </c>
      <c r="AD35" s="58">
        <f t="shared" si="15"/>
        <v>384570</v>
      </c>
      <c r="AE35" s="58">
        <f t="shared" si="15"/>
        <v>194570</v>
      </c>
      <c r="AF35" s="58">
        <f t="shared" si="15"/>
        <v>100000</v>
      </c>
      <c r="AG35" s="58">
        <f t="shared" si="15"/>
        <v>90000</v>
      </c>
      <c r="AH35" s="58"/>
      <c r="AI35" s="58"/>
      <c r="AJ35" s="58"/>
      <c r="AK35" s="76"/>
      <c r="AL35" s="74">
        <f t="shared" si="11"/>
        <v>1044857</v>
      </c>
      <c r="AM35" s="74"/>
      <c r="AN35" s="74"/>
    </row>
    <row r="36" spans="1:47" s="46" customFormat="1" ht="51.75" customHeight="1">
      <c r="A36" s="18" t="s">
        <v>152</v>
      </c>
      <c r="B36" s="19" t="s">
        <v>308</v>
      </c>
      <c r="C36" s="13"/>
      <c r="D36" s="14"/>
      <c r="E36" s="14"/>
      <c r="F36" s="14"/>
      <c r="G36" s="28"/>
      <c r="H36" s="14"/>
      <c r="I36" s="14"/>
      <c r="J36" s="14"/>
      <c r="K36" s="14"/>
      <c r="L36" s="28"/>
      <c r="M36" s="28">
        <f>SUM(M37:M79)</f>
        <v>37026</v>
      </c>
      <c r="N36" s="28">
        <f aca="true" t="shared" si="16" ref="N36:AG36">SUM(N37:N79)</f>
        <v>33026</v>
      </c>
      <c r="O36" s="28"/>
      <c r="P36" s="28">
        <f t="shared" si="16"/>
        <v>4000</v>
      </c>
      <c r="Q36" s="28">
        <f t="shared" si="16"/>
        <v>0</v>
      </c>
      <c r="R36" s="28">
        <f t="shared" si="16"/>
        <v>137400</v>
      </c>
      <c r="S36" s="28">
        <f t="shared" si="16"/>
        <v>75400</v>
      </c>
      <c r="T36" s="28">
        <f t="shared" si="16"/>
        <v>62000</v>
      </c>
      <c r="U36" s="28">
        <f t="shared" si="16"/>
        <v>0</v>
      </c>
      <c r="V36" s="28">
        <f t="shared" si="16"/>
        <v>118780</v>
      </c>
      <c r="W36" s="28">
        <f t="shared" si="16"/>
        <v>64000</v>
      </c>
      <c r="X36" s="28">
        <f t="shared" si="16"/>
        <v>60700</v>
      </c>
      <c r="Y36" s="28">
        <f t="shared" si="16"/>
        <v>0</v>
      </c>
      <c r="Z36" s="28">
        <f t="shared" si="16"/>
        <v>96000</v>
      </c>
      <c r="AA36" s="28">
        <f t="shared" si="16"/>
        <v>52700</v>
      </c>
      <c r="AB36" s="28">
        <f t="shared" si="16"/>
        <v>43300</v>
      </c>
      <c r="AC36" s="28">
        <f t="shared" si="16"/>
        <v>0</v>
      </c>
      <c r="AD36" s="28">
        <f t="shared" si="16"/>
        <v>63000</v>
      </c>
      <c r="AE36" s="28">
        <f t="shared" si="16"/>
        <v>63000</v>
      </c>
      <c r="AF36" s="28">
        <f t="shared" si="16"/>
        <v>0</v>
      </c>
      <c r="AG36" s="28">
        <f t="shared" si="16"/>
        <v>0</v>
      </c>
      <c r="AH36" s="28"/>
      <c r="AI36" s="28"/>
      <c r="AJ36" s="11" t="s">
        <v>210</v>
      </c>
      <c r="AK36" s="34"/>
      <c r="AL36" s="74">
        <f t="shared" si="11"/>
        <v>288126</v>
      </c>
      <c r="AM36" s="74">
        <f>P36+T36+X36+AB36+AF36</f>
        <v>170000</v>
      </c>
      <c r="AN36" s="74">
        <f>Q36+U36+Y36+AC36+AG36</f>
        <v>0</v>
      </c>
      <c r="AO36" s="46" t="s">
        <v>8</v>
      </c>
      <c r="AP36" s="59"/>
      <c r="AQ36" s="82"/>
      <c r="AR36" s="82"/>
      <c r="AS36" s="82"/>
      <c r="AU36" s="59"/>
    </row>
    <row r="37" spans="1:46" ht="32.25" customHeight="1">
      <c r="A37" s="9">
        <v>1</v>
      </c>
      <c r="B37" s="30" t="s">
        <v>214</v>
      </c>
      <c r="C37" s="22" t="s">
        <v>33</v>
      </c>
      <c r="D37" s="21"/>
      <c r="E37" s="9" t="s">
        <v>37</v>
      </c>
      <c r="F37" s="24"/>
      <c r="G37" s="11"/>
      <c r="H37" s="9"/>
      <c r="I37" s="11"/>
      <c r="J37" s="11">
        <v>15000</v>
      </c>
      <c r="K37" s="11"/>
      <c r="L37" s="11"/>
      <c r="M37" s="11"/>
      <c r="N37" s="11"/>
      <c r="O37" s="11"/>
      <c r="P37" s="11"/>
      <c r="Q37" s="11"/>
      <c r="R37" s="11">
        <f>S37+T37+U37</f>
        <v>5000</v>
      </c>
      <c r="S37" s="11">
        <v>5000</v>
      </c>
      <c r="T37" s="11"/>
      <c r="U37" s="11"/>
      <c r="V37" s="11">
        <f>W37+X37+Y37</f>
        <v>14980</v>
      </c>
      <c r="W37" s="11">
        <v>6980</v>
      </c>
      <c r="X37" s="11">
        <v>8000</v>
      </c>
      <c r="Y37" s="11"/>
      <c r="Z37" s="11">
        <f>AA37+AB37+AC37</f>
        <v>10000</v>
      </c>
      <c r="AA37" s="11"/>
      <c r="AB37" s="11">
        <v>10000</v>
      </c>
      <c r="AC37" s="11"/>
      <c r="AD37" s="11"/>
      <c r="AE37" s="11"/>
      <c r="AF37" s="11"/>
      <c r="AG37" s="11"/>
      <c r="AH37" s="26"/>
      <c r="AI37" s="11" t="s">
        <v>44</v>
      </c>
      <c r="AJ37" s="11"/>
      <c r="AK37" s="7" t="s">
        <v>44</v>
      </c>
      <c r="AL37" s="73">
        <f t="shared" si="11"/>
        <v>11980</v>
      </c>
      <c r="AM37" s="73"/>
      <c r="AN37" s="73"/>
      <c r="AO37" s="12"/>
      <c r="AQ37" s="81"/>
      <c r="AS37" s="81"/>
      <c r="AT37" s="12"/>
    </row>
    <row r="38" spans="1:46" ht="21.75" customHeight="1">
      <c r="A38" s="39">
        <v>2</v>
      </c>
      <c r="B38" s="30" t="s">
        <v>38</v>
      </c>
      <c r="C38" s="22" t="s">
        <v>33</v>
      </c>
      <c r="D38" s="9"/>
      <c r="E38" s="9" t="s">
        <v>37</v>
      </c>
      <c r="F38" s="9"/>
      <c r="G38" s="11"/>
      <c r="H38" s="9"/>
      <c r="I38" s="9"/>
      <c r="J38" s="11">
        <v>26000</v>
      </c>
      <c r="K38" s="9"/>
      <c r="L38" s="11"/>
      <c r="M38" s="11">
        <f>N38+P38+Q38</f>
        <v>0</v>
      </c>
      <c r="N38" s="11"/>
      <c r="O38" s="11"/>
      <c r="P38" s="11"/>
      <c r="Q38" s="11"/>
      <c r="R38" s="11">
        <f>S38+T38+U38</f>
        <v>0</v>
      </c>
      <c r="S38" s="11"/>
      <c r="T38" s="11"/>
      <c r="U38" s="11"/>
      <c r="V38" s="11">
        <f>W38+X38+Y38</f>
        <v>14000</v>
      </c>
      <c r="W38" s="11">
        <v>7000</v>
      </c>
      <c r="X38" s="11">
        <v>7000</v>
      </c>
      <c r="Y38" s="11"/>
      <c r="Z38" s="11">
        <f>AA38+AB38+AC38</f>
        <v>12000</v>
      </c>
      <c r="AA38" s="11">
        <v>6000</v>
      </c>
      <c r="AB38" s="11">
        <v>6000</v>
      </c>
      <c r="AC38" s="11"/>
      <c r="AD38" s="11"/>
      <c r="AE38" s="11"/>
      <c r="AF38" s="11"/>
      <c r="AG38" s="11"/>
      <c r="AH38" s="11"/>
      <c r="AI38" s="11" t="s">
        <v>44</v>
      </c>
      <c r="AJ38" s="11"/>
      <c r="AK38" s="7" t="s">
        <v>44</v>
      </c>
      <c r="AL38" s="73">
        <f t="shared" si="11"/>
        <v>13000</v>
      </c>
      <c r="AM38" s="73"/>
      <c r="AN38" s="73"/>
      <c r="AO38" s="12"/>
      <c r="AQ38" s="81"/>
      <c r="AS38" s="81"/>
      <c r="AT38" s="12"/>
    </row>
    <row r="39" spans="1:46" ht="21.75" customHeight="1">
      <c r="A39" s="9">
        <v>3</v>
      </c>
      <c r="B39" s="30" t="s">
        <v>185</v>
      </c>
      <c r="C39" s="22" t="s">
        <v>33</v>
      </c>
      <c r="D39" s="9"/>
      <c r="E39" s="9" t="s">
        <v>37</v>
      </c>
      <c r="F39" s="9"/>
      <c r="G39" s="11"/>
      <c r="H39" s="9"/>
      <c r="I39" s="9"/>
      <c r="J39" s="11">
        <v>19020</v>
      </c>
      <c r="K39" s="9"/>
      <c r="L39" s="11"/>
      <c r="M39" s="11">
        <f>N39+P39+Q39</f>
        <v>0</v>
      </c>
      <c r="N39" s="11"/>
      <c r="O39" s="11"/>
      <c r="P39" s="11"/>
      <c r="Q39" s="11"/>
      <c r="R39" s="11">
        <f>S39+T39+U39</f>
        <v>16000</v>
      </c>
      <c r="S39" s="11">
        <v>5000</v>
      </c>
      <c r="T39" s="11">
        <v>11000</v>
      </c>
      <c r="U39" s="11"/>
      <c r="V39" s="11"/>
      <c r="W39" s="11">
        <v>3020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 t="s">
        <v>44</v>
      </c>
      <c r="AJ39" s="11"/>
      <c r="AK39" s="7" t="s">
        <v>44</v>
      </c>
      <c r="AL39" s="73">
        <f t="shared" si="11"/>
        <v>8020</v>
      </c>
      <c r="AM39" s="73"/>
      <c r="AN39" s="73"/>
      <c r="AO39" s="12"/>
      <c r="AQ39" s="81"/>
      <c r="AS39" s="81"/>
      <c r="AT39" s="12"/>
    </row>
    <row r="40" spans="1:46" ht="21.75" customHeight="1">
      <c r="A40" s="39">
        <v>4</v>
      </c>
      <c r="B40" s="30" t="s">
        <v>184</v>
      </c>
      <c r="C40" s="22" t="s">
        <v>33</v>
      </c>
      <c r="D40" s="9"/>
      <c r="E40" s="9" t="s">
        <v>37</v>
      </c>
      <c r="F40" s="9"/>
      <c r="G40" s="11"/>
      <c r="H40" s="9"/>
      <c r="I40" s="9"/>
      <c r="J40" s="11">
        <v>16500</v>
      </c>
      <c r="K40" s="9"/>
      <c r="L40" s="11"/>
      <c r="M40" s="11"/>
      <c r="N40" s="11"/>
      <c r="O40" s="11"/>
      <c r="P40" s="11"/>
      <c r="Q40" s="11"/>
      <c r="R40" s="11">
        <f>S40+T40+U40</f>
        <v>14500</v>
      </c>
      <c r="S40" s="11">
        <v>5000</v>
      </c>
      <c r="T40" s="11">
        <v>9500</v>
      </c>
      <c r="U40" s="11"/>
      <c r="V40" s="11">
        <f>W40+X40</f>
        <v>2000</v>
      </c>
      <c r="W40" s="11">
        <v>2000</v>
      </c>
      <c r="X40" s="11"/>
      <c r="Y40" s="11"/>
      <c r="Z40" s="11"/>
      <c r="AA40" s="11"/>
      <c r="AB40" s="11"/>
      <c r="AC40" s="11"/>
      <c r="AD40" s="11">
        <f>AE40+AF40+AG40</f>
        <v>0</v>
      </c>
      <c r="AE40" s="11"/>
      <c r="AF40" s="11"/>
      <c r="AG40" s="11"/>
      <c r="AH40" s="11"/>
      <c r="AI40" s="11" t="s">
        <v>44</v>
      </c>
      <c r="AJ40" s="11"/>
      <c r="AK40" s="7" t="s">
        <v>44</v>
      </c>
      <c r="AL40" s="73">
        <f t="shared" si="11"/>
        <v>7000</v>
      </c>
      <c r="AM40" s="73"/>
      <c r="AN40" s="73"/>
      <c r="AO40" s="12"/>
      <c r="AQ40" s="81"/>
      <c r="AS40" s="81"/>
      <c r="AT40" s="12"/>
    </row>
    <row r="41" spans="1:46" ht="21.75" customHeight="1">
      <c r="A41" s="9">
        <v>5</v>
      </c>
      <c r="B41" s="30" t="s">
        <v>48</v>
      </c>
      <c r="C41" s="22" t="s">
        <v>33</v>
      </c>
      <c r="D41" s="9"/>
      <c r="E41" s="9" t="s">
        <v>37</v>
      </c>
      <c r="F41" s="9"/>
      <c r="G41" s="11"/>
      <c r="H41" s="9"/>
      <c r="I41" s="9"/>
      <c r="J41" s="11">
        <v>30000</v>
      </c>
      <c r="K41" s="9"/>
      <c r="L41" s="11"/>
      <c r="M41" s="11"/>
      <c r="N41" s="11"/>
      <c r="O41" s="11"/>
      <c r="P41" s="11"/>
      <c r="Q41" s="11"/>
      <c r="R41" s="11">
        <f>S41+T41+U41</f>
        <v>10500</v>
      </c>
      <c r="S41" s="11">
        <v>6000</v>
      </c>
      <c r="T41" s="11">
        <v>4500</v>
      </c>
      <c r="U41" s="11"/>
      <c r="V41" s="11">
        <f>W41+X41</f>
        <v>15000</v>
      </c>
      <c r="W41" s="11">
        <v>5000</v>
      </c>
      <c r="X41" s="11">
        <v>10000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 t="s">
        <v>44</v>
      </c>
      <c r="AJ41" s="11"/>
      <c r="AK41" s="7" t="s">
        <v>44</v>
      </c>
      <c r="AL41" s="73">
        <f t="shared" si="11"/>
        <v>11000</v>
      </c>
      <c r="AM41" s="73"/>
      <c r="AN41" s="73"/>
      <c r="AO41" s="12"/>
      <c r="AQ41" s="81"/>
      <c r="AS41" s="81"/>
      <c r="AT41" s="12"/>
    </row>
    <row r="42" spans="1:46" ht="21.75" customHeight="1">
      <c r="A42" s="39">
        <v>6</v>
      </c>
      <c r="B42" s="30" t="s">
        <v>186</v>
      </c>
      <c r="C42" s="22" t="s">
        <v>33</v>
      </c>
      <c r="D42" s="9"/>
      <c r="E42" s="9" t="s">
        <v>37</v>
      </c>
      <c r="F42" s="9"/>
      <c r="G42" s="11"/>
      <c r="H42" s="9"/>
      <c r="I42" s="9"/>
      <c r="J42" s="11">
        <v>9500</v>
      </c>
      <c r="K42" s="9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>
        <f>AE42+AF42+AG42</f>
        <v>12000</v>
      </c>
      <c r="AE42" s="11">
        <v>12000</v>
      </c>
      <c r="AF42" s="11"/>
      <c r="AG42" s="11"/>
      <c r="AH42" s="11"/>
      <c r="AI42" s="11" t="s">
        <v>44</v>
      </c>
      <c r="AJ42" s="11"/>
      <c r="AK42" s="7" t="s">
        <v>44</v>
      </c>
      <c r="AL42" s="73">
        <f t="shared" si="11"/>
        <v>12000</v>
      </c>
      <c r="AM42" s="73"/>
      <c r="AN42" s="73"/>
      <c r="AO42" s="12"/>
      <c r="AQ42" s="81"/>
      <c r="AS42" s="81"/>
      <c r="AT42" s="12"/>
    </row>
    <row r="43" spans="1:46" ht="35.25" customHeight="1">
      <c r="A43" s="9">
        <v>7</v>
      </c>
      <c r="B43" s="30" t="s">
        <v>17</v>
      </c>
      <c r="C43" s="10" t="s">
        <v>106</v>
      </c>
      <c r="D43" s="9"/>
      <c r="E43" s="9" t="s">
        <v>37</v>
      </c>
      <c r="F43" s="9"/>
      <c r="G43" s="11"/>
      <c r="H43" s="9"/>
      <c r="I43" s="9"/>
      <c r="J43" s="11">
        <v>12000</v>
      </c>
      <c r="K43" s="9"/>
      <c r="L43" s="11"/>
      <c r="M43" s="11">
        <f aca="true" t="shared" si="17" ref="M43:M49">N43+P43+Q43</f>
        <v>1776</v>
      </c>
      <c r="N43" s="11">
        <v>1776</v>
      </c>
      <c r="O43" s="11"/>
      <c r="P43" s="11"/>
      <c r="Q43" s="11"/>
      <c r="R43" s="11">
        <f>S43+T43+U43</f>
        <v>0</v>
      </c>
      <c r="S43" s="11">
        <v>0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 t="s">
        <v>44</v>
      </c>
      <c r="AJ43" s="11"/>
      <c r="AK43" s="7" t="s">
        <v>44</v>
      </c>
      <c r="AL43" s="73">
        <f t="shared" si="11"/>
        <v>1776</v>
      </c>
      <c r="AM43" s="73"/>
      <c r="AN43" s="73"/>
      <c r="AO43" s="12"/>
      <c r="AQ43" s="81"/>
      <c r="AS43" s="81"/>
      <c r="AT43" s="12"/>
    </row>
    <row r="44" spans="1:46" ht="24" customHeight="1">
      <c r="A44" s="39">
        <v>8</v>
      </c>
      <c r="B44" s="30" t="s">
        <v>79</v>
      </c>
      <c r="C44" s="10" t="s">
        <v>106</v>
      </c>
      <c r="D44" s="9"/>
      <c r="E44" s="9" t="s">
        <v>37</v>
      </c>
      <c r="F44" s="9"/>
      <c r="G44" s="11"/>
      <c r="H44" s="9"/>
      <c r="I44" s="9"/>
      <c r="J44" s="11">
        <v>10900</v>
      </c>
      <c r="K44" s="9"/>
      <c r="L44" s="11"/>
      <c r="M44" s="11">
        <f t="shared" si="17"/>
        <v>0</v>
      </c>
      <c r="N44" s="11"/>
      <c r="O44" s="11"/>
      <c r="P44" s="11"/>
      <c r="Q44" s="11"/>
      <c r="R44" s="11">
        <f>S44+T44+U44</f>
        <v>9500</v>
      </c>
      <c r="S44" s="11">
        <v>3000</v>
      </c>
      <c r="T44" s="11">
        <v>6500</v>
      </c>
      <c r="U44" s="11"/>
      <c r="V44" s="11"/>
      <c r="W44" s="11">
        <v>1400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 t="s">
        <v>44</v>
      </c>
      <c r="AJ44" s="11"/>
      <c r="AK44" s="7" t="s">
        <v>44</v>
      </c>
      <c r="AL44" s="73">
        <f t="shared" si="11"/>
        <v>4400</v>
      </c>
      <c r="AM44" s="73"/>
      <c r="AN44" s="73"/>
      <c r="AO44" s="12"/>
      <c r="AQ44" s="81"/>
      <c r="AS44" s="81"/>
      <c r="AT44" s="12"/>
    </row>
    <row r="45" spans="1:46" ht="33.75" customHeight="1">
      <c r="A45" s="9">
        <v>9</v>
      </c>
      <c r="B45" s="30" t="s">
        <v>80</v>
      </c>
      <c r="C45" s="10" t="s">
        <v>106</v>
      </c>
      <c r="D45" s="9"/>
      <c r="E45" s="9" t="s">
        <v>37</v>
      </c>
      <c r="F45" s="9"/>
      <c r="G45" s="11"/>
      <c r="H45" s="9"/>
      <c r="I45" s="9"/>
      <c r="J45" s="11">
        <v>25000</v>
      </c>
      <c r="K45" s="9"/>
      <c r="L45" s="11"/>
      <c r="M45" s="11">
        <f t="shared" si="17"/>
        <v>0</v>
      </c>
      <c r="N45" s="11"/>
      <c r="O45" s="11"/>
      <c r="P45" s="11"/>
      <c r="Q45" s="11"/>
      <c r="R45" s="11">
        <f>S45+T45+U45</f>
        <v>23500</v>
      </c>
      <c r="S45" s="11">
        <v>9000</v>
      </c>
      <c r="T45" s="11">
        <v>14500</v>
      </c>
      <c r="U45" s="11"/>
      <c r="V45" s="11"/>
      <c r="W45" s="11">
        <v>1500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 t="s">
        <v>44</v>
      </c>
      <c r="AJ45" s="11"/>
      <c r="AK45" s="7" t="s">
        <v>44</v>
      </c>
      <c r="AL45" s="73">
        <f t="shared" si="11"/>
        <v>10500</v>
      </c>
      <c r="AM45" s="73"/>
      <c r="AN45" s="73"/>
      <c r="AO45" s="12"/>
      <c r="AQ45" s="81"/>
      <c r="AS45" s="81"/>
      <c r="AT45" s="12"/>
    </row>
    <row r="46" spans="1:46" ht="27.75" customHeight="1">
      <c r="A46" s="39">
        <v>10</v>
      </c>
      <c r="B46" s="36" t="s">
        <v>82</v>
      </c>
      <c r="C46" s="10" t="s">
        <v>106</v>
      </c>
      <c r="D46" s="9"/>
      <c r="E46" s="9" t="s">
        <v>37</v>
      </c>
      <c r="F46" s="9"/>
      <c r="G46" s="11"/>
      <c r="H46" s="9"/>
      <c r="I46" s="9"/>
      <c r="J46" s="11">
        <v>6000</v>
      </c>
      <c r="K46" s="9"/>
      <c r="L46" s="11"/>
      <c r="M46" s="11">
        <f t="shared" si="17"/>
        <v>0</v>
      </c>
      <c r="N46" s="11"/>
      <c r="O46" s="11"/>
      <c r="P46" s="11"/>
      <c r="Q46" s="11"/>
      <c r="R46" s="11">
        <f>S46+T46+U46</f>
        <v>2000</v>
      </c>
      <c r="S46" s="11">
        <v>2000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 t="s">
        <v>44</v>
      </c>
      <c r="AJ46" s="11"/>
      <c r="AK46" s="7" t="s">
        <v>44</v>
      </c>
      <c r="AL46" s="73">
        <f t="shared" si="11"/>
        <v>2000</v>
      </c>
      <c r="AM46" s="73"/>
      <c r="AN46" s="73"/>
      <c r="AO46" s="12"/>
      <c r="AQ46" s="81"/>
      <c r="AS46" s="81"/>
      <c r="AT46" s="12"/>
    </row>
    <row r="47" spans="1:46" ht="33.75" customHeight="1">
      <c r="A47" s="9">
        <v>11</v>
      </c>
      <c r="B47" s="30" t="s">
        <v>123</v>
      </c>
      <c r="C47" s="10" t="s">
        <v>106</v>
      </c>
      <c r="D47" s="21"/>
      <c r="E47" s="9" t="s">
        <v>37</v>
      </c>
      <c r="F47" s="24"/>
      <c r="G47" s="11"/>
      <c r="H47" s="9"/>
      <c r="I47" s="11"/>
      <c r="J47" s="11">
        <v>5500</v>
      </c>
      <c r="K47" s="11"/>
      <c r="L47" s="11"/>
      <c r="M47" s="11">
        <f t="shared" si="17"/>
        <v>3600</v>
      </c>
      <c r="N47" s="11">
        <v>3600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6"/>
      <c r="AI47" s="11" t="s">
        <v>44</v>
      </c>
      <c r="AJ47" s="11"/>
      <c r="AK47" s="7" t="s">
        <v>44</v>
      </c>
      <c r="AL47" s="73">
        <f t="shared" si="11"/>
        <v>3600</v>
      </c>
      <c r="AM47" s="73"/>
      <c r="AN47" s="73"/>
      <c r="AO47" s="12"/>
      <c r="AQ47" s="81"/>
      <c r="AS47" s="81"/>
      <c r="AT47" s="12"/>
    </row>
    <row r="48" spans="1:46" ht="33.75" customHeight="1">
      <c r="A48" s="39">
        <v>12</v>
      </c>
      <c r="B48" s="30" t="s">
        <v>47</v>
      </c>
      <c r="C48" s="10" t="s">
        <v>106</v>
      </c>
      <c r="D48" s="21"/>
      <c r="E48" s="9" t="s">
        <v>37</v>
      </c>
      <c r="F48" s="24"/>
      <c r="G48" s="11"/>
      <c r="H48" s="9"/>
      <c r="I48" s="11"/>
      <c r="J48" s="11">
        <v>1700</v>
      </c>
      <c r="K48" s="11"/>
      <c r="L48" s="11"/>
      <c r="M48" s="11">
        <f t="shared" si="17"/>
        <v>1500</v>
      </c>
      <c r="N48" s="11">
        <v>1500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6"/>
      <c r="AI48" s="11" t="s">
        <v>44</v>
      </c>
      <c r="AJ48" s="11"/>
      <c r="AK48" s="7" t="s">
        <v>44</v>
      </c>
      <c r="AL48" s="73">
        <f t="shared" si="11"/>
        <v>1500</v>
      </c>
      <c r="AM48" s="73"/>
      <c r="AN48" s="73"/>
      <c r="AO48" s="12"/>
      <c r="AQ48" s="81"/>
      <c r="AS48" s="81"/>
      <c r="AT48" s="12"/>
    </row>
    <row r="49" spans="1:46" ht="33.75" customHeight="1">
      <c r="A49" s="9">
        <v>13</v>
      </c>
      <c r="B49" s="30" t="s">
        <v>187</v>
      </c>
      <c r="C49" s="10" t="s">
        <v>106</v>
      </c>
      <c r="D49" s="21"/>
      <c r="E49" s="9" t="s">
        <v>37</v>
      </c>
      <c r="F49" s="24"/>
      <c r="G49" s="11"/>
      <c r="H49" s="9"/>
      <c r="I49" s="11"/>
      <c r="J49" s="11">
        <v>3700</v>
      </c>
      <c r="K49" s="11"/>
      <c r="L49" s="11"/>
      <c r="M49" s="11">
        <f t="shared" si="17"/>
        <v>2800</v>
      </c>
      <c r="N49" s="11">
        <v>2800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6"/>
      <c r="AI49" s="11" t="s">
        <v>44</v>
      </c>
      <c r="AJ49" s="11"/>
      <c r="AK49" s="7" t="s">
        <v>44</v>
      </c>
      <c r="AL49" s="73">
        <f t="shared" si="11"/>
        <v>2800</v>
      </c>
      <c r="AM49" s="73"/>
      <c r="AN49" s="73"/>
      <c r="AO49" s="12"/>
      <c r="AQ49" s="81"/>
      <c r="AS49" s="81"/>
      <c r="AT49" s="12"/>
    </row>
    <row r="50" spans="1:46" ht="39.75" customHeight="1">
      <c r="A50" s="39">
        <v>14</v>
      </c>
      <c r="B50" s="30" t="s">
        <v>124</v>
      </c>
      <c r="C50" s="10" t="s">
        <v>106</v>
      </c>
      <c r="D50" s="21"/>
      <c r="E50" s="9" t="s">
        <v>37</v>
      </c>
      <c r="F50" s="22"/>
      <c r="G50" s="23"/>
      <c r="H50" s="9"/>
      <c r="I50" s="11"/>
      <c r="J50" s="23">
        <v>4000</v>
      </c>
      <c r="K50" s="11"/>
      <c r="L50" s="11"/>
      <c r="M50" s="11"/>
      <c r="N50" s="67"/>
      <c r="O50" s="67"/>
      <c r="P50" s="11"/>
      <c r="Q50" s="11"/>
      <c r="R50" s="11">
        <f aca="true" t="shared" si="18" ref="R50:R56">S50+T50+U50</f>
        <v>3700</v>
      </c>
      <c r="S50" s="11">
        <v>3700</v>
      </c>
      <c r="T50" s="11"/>
      <c r="U50" s="11"/>
      <c r="V50" s="11">
        <f>W50+X50+Y50</f>
        <v>0</v>
      </c>
      <c r="W50" s="11">
        <v>0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6"/>
      <c r="AI50" s="11" t="s">
        <v>44</v>
      </c>
      <c r="AJ50" s="11"/>
      <c r="AK50" s="7" t="s">
        <v>44</v>
      </c>
      <c r="AL50" s="73">
        <f t="shared" si="11"/>
        <v>3700</v>
      </c>
      <c r="AM50" s="73"/>
      <c r="AN50" s="73"/>
      <c r="AO50" s="12"/>
      <c r="AQ50" s="81"/>
      <c r="AS50" s="81"/>
      <c r="AT50" s="12"/>
    </row>
    <row r="51" spans="1:46" ht="46.5" customHeight="1">
      <c r="A51" s="9">
        <v>15</v>
      </c>
      <c r="B51" s="30" t="s">
        <v>125</v>
      </c>
      <c r="C51" s="10" t="s">
        <v>106</v>
      </c>
      <c r="D51" s="21"/>
      <c r="E51" s="9" t="s">
        <v>37</v>
      </c>
      <c r="F51" s="22"/>
      <c r="G51" s="32"/>
      <c r="H51" s="9"/>
      <c r="I51" s="11"/>
      <c r="J51" s="32">
        <v>9500</v>
      </c>
      <c r="K51" s="11"/>
      <c r="L51" s="11"/>
      <c r="M51" s="11"/>
      <c r="N51" s="67"/>
      <c r="O51" s="67"/>
      <c r="P51" s="11"/>
      <c r="Q51" s="11"/>
      <c r="R51" s="11">
        <f t="shared" si="18"/>
        <v>9500</v>
      </c>
      <c r="S51" s="11">
        <v>3500</v>
      </c>
      <c r="T51" s="11">
        <v>6000</v>
      </c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6"/>
      <c r="AI51" s="11" t="s">
        <v>44</v>
      </c>
      <c r="AJ51" s="11"/>
      <c r="AK51" s="7" t="s">
        <v>44</v>
      </c>
      <c r="AL51" s="73">
        <f t="shared" si="11"/>
        <v>3500</v>
      </c>
      <c r="AM51" s="73"/>
      <c r="AN51" s="73"/>
      <c r="AO51" s="12"/>
      <c r="AQ51" s="81"/>
      <c r="AS51" s="81"/>
      <c r="AT51" s="12"/>
    </row>
    <row r="52" spans="1:46" ht="41.25" customHeight="1">
      <c r="A52" s="39">
        <v>16</v>
      </c>
      <c r="B52" s="30" t="s">
        <v>126</v>
      </c>
      <c r="C52" s="10" t="s">
        <v>106</v>
      </c>
      <c r="D52" s="21"/>
      <c r="E52" s="9" t="s">
        <v>37</v>
      </c>
      <c r="F52" s="22"/>
      <c r="G52" s="32"/>
      <c r="H52" s="9"/>
      <c r="I52" s="11"/>
      <c r="J52" s="32">
        <v>7900</v>
      </c>
      <c r="K52" s="11"/>
      <c r="L52" s="11"/>
      <c r="M52" s="11"/>
      <c r="N52" s="67"/>
      <c r="O52" s="67"/>
      <c r="P52" s="11"/>
      <c r="Q52" s="11"/>
      <c r="R52" s="11">
        <f t="shared" si="18"/>
        <v>7900</v>
      </c>
      <c r="S52" s="11">
        <v>3400</v>
      </c>
      <c r="T52" s="11">
        <v>4500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6"/>
      <c r="AI52" s="11" t="s">
        <v>44</v>
      </c>
      <c r="AJ52" s="11"/>
      <c r="AK52" s="7" t="s">
        <v>44</v>
      </c>
      <c r="AL52" s="73">
        <f t="shared" si="11"/>
        <v>3400</v>
      </c>
      <c r="AM52" s="73"/>
      <c r="AN52" s="73"/>
      <c r="AO52" s="12"/>
      <c r="AQ52" s="81"/>
      <c r="AS52" s="81"/>
      <c r="AT52" s="12"/>
    </row>
    <row r="53" spans="1:46" ht="48" customHeight="1">
      <c r="A53" s="9">
        <v>17</v>
      </c>
      <c r="B53" s="10" t="s">
        <v>87</v>
      </c>
      <c r="C53" s="10" t="s">
        <v>106</v>
      </c>
      <c r="D53" s="21"/>
      <c r="E53" s="9" t="s">
        <v>37</v>
      </c>
      <c r="F53" s="24"/>
      <c r="G53" s="11"/>
      <c r="H53" s="9"/>
      <c r="I53" s="11"/>
      <c r="J53" s="11">
        <v>3200</v>
      </c>
      <c r="K53" s="11"/>
      <c r="L53" s="11"/>
      <c r="M53" s="11"/>
      <c r="N53" s="11"/>
      <c r="O53" s="11"/>
      <c r="P53" s="11"/>
      <c r="Q53" s="11"/>
      <c r="R53" s="11">
        <f t="shared" si="18"/>
        <v>3000</v>
      </c>
      <c r="S53" s="133">
        <v>3000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26"/>
      <c r="AI53" s="11" t="s">
        <v>44</v>
      </c>
      <c r="AJ53" s="11"/>
      <c r="AK53" s="7" t="s">
        <v>44</v>
      </c>
      <c r="AL53" s="73">
        <f t="shared" si="11"/>
        <v>3000</v>
      </c>
      <c r="AM53" s="73"/>
      <c r="AN53" s="73"/>
      <c r="AO53" s="12"/>
      <c r="AQ53" s="81"/>
      <c r="AS53" s="81"/>
      <c r="AT53" s="12"/>
    </row>
    <row r="54" spans="1:46" ht="35.25" customHeight="1">
      <c r="A54" s="39">
        <v>18</v>
      </c>
      <c r="B54" s="10" t="s">
        <v>91</v>
      </c>
      <c r="C54" s="10" t="s">
        <v>106</v>
      </c>
      <c r="D54" s="21"/>
      <c r="E54" s="9" t="s">
        <v>37</v>
      </c>
      <c r="F54" s="24"/>
      <c r="G54" s="11"/>
      <c r="H54" s="9"/>
      <c r="I54" s="11"/>
      <c r="J54" s="11">
        <v>9000</v>
      </c>
      <c r="K54" s="11"/>
      <c r="L54" s="11"/>
      <c r="M54" s="11">
        <f>N54+P54</f>
        <v>4500</v>
      </c>
      <c r="N54" s="11">
        <v>3000</v>
      </c>
      <c r="O54" s="11"/>
      <c r="P54" s="11">
        <v>1500</v>
      </c>
      <c r="Q54" s="11"/>
      <c r="R54" s="11">
        <f t="shared" si="18"/>
        <v>4500</v>
      </c>
      <c r="S54" s="133">
        <v>0</v>
      </c>
      <c r="T54" s="11">
        <v>4500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26"/>
      <c r="AI54" s="11" t="s">
        <v>44</v>
      </c>
      <c r="AJ54" s="11"/>
      <c r="AK54" s="7" t="s">
        <v>44</v>
      </c>
      <c r="AL54" s="73">
        <f t="shared" si="11"/>
        <v>3000</v>
      </c>
      <c r="AM54" s="73"/>
      <c r="AN54" s="73"/>
      <c r="AO54" s="12"/>
      <c r="AQ54" s="81"/>
      <c r="AS54" s="81"/>
      <c r="AT54" s="12"/>
    </row>
    <row r="55" spans="1:46" ht="44.25" customHeight="1">
      <c r="A55" s="9">
        <v>19</v>
      </c>
      <c r="B55" s="10" t="s">
        <v>88</v>
      </c>
      <c r="C55" s="10" t="s">
        <v>106</v>
      </c>
      <c r="D55" s="21"/>
      <c r="E55" s="9" t="s">
        <v>37</v>
      </c>
      <c r="F55" s="24"/>
      <c r="G55" s="11"/>
      <c r="H55" s="9"/>
      <c r="I55" s="11"/>
      <c r="J55" s="11">
        <v>5500</v>
      </c>
      <c r="K55" s="11"/>
      <c r="L55" s="11"/>
      <c r="M55" s="11"/>
      <c r="N55" s="11"/>
      <c r="O55" s="11"/>
      <c r="P55" s="11"/>
      <c r="Q55" s="11"/>
      <c r="R55" s="11">
        <f t="shared" si="18"/>
        <v>0</v>
      </c>
      <c r="S55" s="67"/>
      <c r="T55" s="11"/>
      <c r="U55" s="11"/>
      <c r="V55" s="11">
        <f>W55+X55+Y55</f>
        <v>5500</v>
      </c>
      <c r="W55" s="11">
        <v>2000</v>
      </c>
      <c r="X55" s="11">
        <v>3500</v>
      </c>
      <c r="Y55" s="11"/>
      <c r="Z55" s="11"/>
      <c r="AA55" s="11"/>
      <c r="AB55" s="11"/>
      <c r="AC55" s="11"/>
      <c r="AD55" s="11"/>
      <c r="AE55" s="11"/>
      <c r="AF55" s="11"/>
      <c r="AG55" s="11"/>
      <c r="AH55" s="26"/>
      <c r="AI55" s="11" t="s">
        <v>44</v>
      </c>
      <c r="AJ55" s="11"/>
      <c r="AK55" s="7" t="s">
        <v>44</v>
      </c>
      <c r="AL55" s="73">
        <f aca="true" t="shared" si="19" ref="AL55:AL88">N55+S55+W55+AA55+AE55</f>
        <v>2000</v>
      </c>
      <c r="AM55" s="73"/>
      <c r="AN55" s="73"/>
      <c r="AO55" s="12"/>
      <c r="AQ55" s="81"/>
      <c r="AS55" s="81"/>
      <c r="AT55" s="12"/>
    </row>
    <row r="56" spans="1:46" ht="44.25" customHeight="1">
      <c r="A56" s="39">
        <v>20</v>
      </c>
      <c r="B56" s="30" t="s">
        <v>99</v>
      </c>
      <c r="C56" s="10" t="s">
        <v>106</v>
      </c>
      <c r="D56" s="21"/>
      <c r="E56" s="9" t="s">
        <v>37</v>
      </c>
      <c r="F56" s="24"/>
      <c r="G56" s="11"/>
      <c r="H56" s="9"/>
      <c r="I56" s="11"/>
      <c r="J56" s="11">
        <v>5500</v>
      </c>
      <c r="K56" s="11"/>
      <c r="L56" s="11"/>
      <c r="M56" s="11">
        <f>N56+P56</f>
        <v>5500</v>
      </c>
      <c r="N56" s="11">
        <v>3000</v>
      </c>
      <c r="O56" s="11"/>
      <c r="P56" s="11">
        <v>2500</v>
      </c>
      <c r="Q56" s="11"/>
      <c r="R56" s="11">
        <f t="shared" si="18"/>
        <v>1000</v>
      </c>
      <c r="S56" s="67"/>
      <c r="T56" s="11">
        <v>1000</v>
      </c>
      <c r="U56" s="11"/>
      <c r="V56" s="11">
        <f>W56+X56+Y56</f>
        <v>2000</v>
      </c>
      <c r="W56" s="11">
        <v>2000</v>
      </c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26"/>
      <c r="AI56" s="11" t="s">
        <v>44</v>
      </c>
      <c r="AJ56" s="11"/>
      <c r="AK56" s="7" t="s">
        <v>44</v>
      </c>
      <c r="AL56" s="73">
        <f t="shared" si="19"/>
        <v>5000</v>
      </c>
      <c r="AM56" s="73"/>
      <c r="AN56" s="73"/>
      <c r="AO56" s="12"/>
      <c r="AQ56" s="81"/>
      <c r="AS56" s="81"/>
      <c r="AT56" s="12"/>
    </row>
    <row r="57" spans="1:46" ht="46.5" customHeight="1">
      <c r="A57" s="9">
        <v>21</v>
      </c>
      <c r="B57" s="30" t="s">
        <v>89</v>
      </c>
      <c r="C57" s="10" t="s">
        <v>106</v>
      </c>
      <c r="D57" s="21"/>
      <c r="E57" s="9" t="s">
        <v>37</v>
      </c>
      <c r="F57" s="24"/>
      <c r="G57" s="11"/>
      <c r="H57" s="9"/>
      <c r="I57" s="11"/>
      <c r="J57" s="11">
        <v>4000</v>
      </c>
      <c r="K57" s="11"/>
      <c r="L57" s="11"/>
      <c r="M57" s="11">
        <f>N57+P57</f>
        <v>3800</v>
      </c>
      <c r="N57" s="11">
        <v>3800</v>
      </c>
      <c r="O57" s="11"/>
      <c r="P57" s="11"/>
      <c r="Q57" s="11"/>
      <c r="R57" s="11"/>
      <c r="S57" s="67"/>
      <c r="T57" s="11"/>
      <c r="U57" s="11"/>
      <c r="V57" s="11">
        <f>W57+X57+Y57</f>
        <v>4000</v>
      </c>
      <c r="W57" s="11">
        <v>4000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26"/>
      <c r="AI57" s="11" t="s">
        <v>44</v>
      </c>
      <c r="AJ57" s="11"/>
      <c r="AK57" s="7" t="s">
        <v>44</v>
      </c>
      <c r="AL57" s="73">
        <f t="shared" si="19"/>
        <v>7800</v>
      </c>
      <c r="AM57" s="73"/>
      <c r="AN57" s="73"/>
      <c r="AO57" s="12"/>
      <c r="AQ57" s="81"/>
      <c r="AS57" s="81"/>
      <c r="AT57" s="12"/>
    </row>
    <row r="58" spans="1:46" ht="36.75" customHeight="1">
      <c r="A58" s="39">
        <v>22</v>
      </c>
      <c r="B58" s="30" t="s">
        <v>90</v>
      </c>
      <c r="C58" s="10" t="s">
        <v>106</v>
      </c>
      <c r="D58" s="21"/>
      <c r="E58" s="9" t="s">
        <v>37</v>
      </c>
      <c r="F58" s="24"/>
      <c r="G58" s="11"/>
      <c r="H58" s="9"/>
      <c r="I58" s="11"/>
      <c r="J58" s="11">
        <v>5000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>
        <f>W58+X58+Y58</f>
        <v>6600</v>
      </c>
      <c r="W58" s="11">
        <v>2600</v>
      </c>
      <c r="X58" s="11">
        <v>4000</v>
      </c>
      <c r="Y58" s="11"/>
      <c r="Z58" s="11"/>
      <c r="AA58" s="11"/>
      <c r="AB58" s="11"/>
      <c r="AC58" s="11"/>
      <c r="AD58" s="11"/>
      <c r="AE58" s="11"/>
      <c r="AF58" s="11"/>
      <c r="AG58" s="11"/>
      <c r="AH58" s="26"/>
      <c r="AI58" s="11" t="s">
        <v>44</v>
      </c>
      <c r="AJ58" s="11"/>
      <c r="AK58" s="7" t="s">
        <v>44</v>
      </c>
      <c r="AL58" s="73">
        <f t="shared" si="19"/>
        <v>2600</v>
      </c>
      <c r="AM58" s="73"/>
      <c r="AN58" s="73"/>
      <c r="AO58" s="12"/>
      <c r="AQ58" s="81"/>
      <c r="AS58" s="81"/>
      <c r="AT58" s="12"/>
    </row>
    <row r="59" spans="1:46" ht="35.25" customHeight="1">
      <c r="A59" s="9">
        <v>23</v>
      </c>
      <c r="B59" s="30" t="s">
        <v>169</v>
      </c>
      <c r="C59" s="10" t="s">
        <v>106</v>
      </c>
      <c r="D59" s="21"/>
      <c r="E59" s="9" t="s">
        <v>37</v>
      </c>
      <c r="F59" s="24"/>
      <c r="G59" s="11"/>
      <c r="H59" s="9"/>
      <c r="I59" s="11"/>
      <c r="J59" s="11">
        <v>4500</v>
      </c>
      <c r="K59" s="11"/>
      <c r="L59" s="11"/>
      <c r="M59" s="11"/>
      <c r="N59" s="11"/>
      <c r="O59" s="11"/>
      <c r="P59" s="11"/>
      <c r="Q59" s="11"/>
      <c r="R59" s="11">
        <f>S59+T59</f>
        <v>2500</v>
      </c>
      <c r="S59" s="11">
        <v>2500</v>
      </c>
      <c r="T59" s="11"/>
      <c r="U59" s="11"/>
      <c r="V59" s="11">
        <f>W59+X59+Y59</f>
        <v>5700</v>
      </c>
      <c r="W59" s="11">
        <v>700</v>
      </c>
      <c r="X59" s="11">
        <v>5000</v>
      </c>
      <c r="Y59" s="11"/>
      <c r="Z59" s="11"/>
      <c r="AA59" s="11"/>
      <c r="AB59" s="11"/>
      <c r="AC59" s="11"/>
      <c r="AD59" s="11"/>
      <c r="AE59" s="11"/>
      <c r="AF59" s="11"/>
      <c r="AG59" s="11"/>
      <c r="AH59" s="26"/>
      <c r="AI59" s="11" t="s">
        <v>44</v>
      </c>
      <c r="AJ59" s="11"/>
      <c r="AK59" s="7" t="s">
        <v>44</v>
      </c>
      <c r="AL59" s="73">
        <f t="shared" si="19"/>
        <v>3200</v>
      </c>
      <c r="AM59" s="73"/>
      <c r="AN59" s="73"/>
      <c r="AO59" s="12"/>
      <c r="AQ59" s="81"/>
      <c r="AS59" s="81"/>
      <c r="AT59" s="12"/>
    </row>
    <row r="60" spans="1:46" ht="45.75" customHeight="1">
      <c r="A60" s="39">
        <v>24</v>
      </c>
      <c r="B60" s="30" t="s">
        <v>170</v>
      </c>
      <c r="C60" s="10" t="s">
        <v>106</v>
      </c>
      <c r="D60" s="21"/>
      <c r="E60" s="9" t="s">
        <v>37</v>
      </c>
      <c r="F60" s="24"/>
      <c r="G60" s="11"/>
      <c r="H60" s="9"/>
      <c r="I60" s="11"/>
      <c r="J60" s="11">
        <v>4500</v>
      </c>
      <c r="K60" s="11"/>
      <c r="L60" s="11"/>
      <c r="M60" s="11"/>
      <c r="N60" s="11"/>
      <c r="O60" s="11"/>
      <c r="P60" s="11"/>
      <c r="Q60" s="11"/>
      <c r="R60" s="11">
        <f>S60+T60</f>
        <v>3000</v>
      </c>
      <c r="S60" s="11">
        <v>3000</v>
      </c>
      <c r="T60" s="11"/>
      <c r="U60" s="11"/>
      <c r="V60" s="11"/>
      <c r="W60" s="11"/>
      <c r="X60" s="11"/>
      <c r="Y60" s="11"/>
      <c r="Z60" s="11">
        <f>AA60+AB60+AC60</f>
        <v>0</v>
      </c>
      <c r="AA60" s="11"/>
      <c r="AB60" s="11"/>
      <c r="AC60" s="11"/>
      <c r="AD60" s="11"/>
      <c r="AE60" s="11"/>
      <c r="AF60" s="11"/>
      <c r="AG60" s="11"/>
      <c r="AH60" s="26"/>
      <c r="AI60" s="11" t="s">
        <v>44</v>
      </c>
      <c r="AJ60" s="11"/>
      <c r="AK60" s="7" t="s">
        <v>44</v>
      </c>
      <c r="AL60" s="73">
        <f t="shared" si="19"/>
        <v>3000</v>
      </c>
      <c r="AM60" s="73"/>
      <c r="AN60" s="73"/>
      <c r="AO60" s="12"/>
      <c r="AQ60" s="81"/>
      <c r="AS60" s="81"/>
      <c r="AT60" s="12"/>
    </row>
    <row r="61" spans="1:46" ht="45" customHeight="1">
      <c r="A61" s="9">
        <v>25</v>
      </c>
      <c r="B61" s="30" t="s">
        <v>93</v>
      </c>
      <c r="C61" s="10" t="s">
        <v>106</v>
      </c>
      <c r="D61" s="21"/>
      <c r="E61" s="9" t="s">
        <v>37</v>
      </c>
      <c r="F61" s="24"/>
      <c r="G61" s="11"/>
      <c r="H61" s="9"/>
      <c r="I61" s="11"/>
      <c r="J61" s="11">
        <v>7700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>
        <f>W61+X61+Y61</f>
        <v>11000</v>
      </c>
      <c r="W61" s="11">
        <v>4300</v>
      </c>
      <c r="X61" s="11">
        <v>6700</v>
      </c>
      <c r="Y61" s="11"/>
      <c r="Z61" s="11"/>
      <c r="AA61" s="11"/>
      <c r="AB61" s="11"/>
      <c r="AC61" s="11"/>
      <c r="AD61" s="11"/>
      <c r="AE61" s="11"/>
      <c r="AF61" s="11"/>
      <c r="AG61" s="11"/>
      <c r="AH61" s="26"/>
      <c r="AI61" s="11" t="s">
        <v>44</v>
      </c>
      <c r="AJ61" s="11"/>
      <c r="AK61" s="7" t="s">
        <v>44</v>
      </c>
      <c r="AL61" s="73">
        <f t="shared" si="19"/>
        <v>4300</v>
      </c>
      <c r="AM61" s="73"/>
      <c r="AN61" s="73"/>
      <c r="AO61" s="12"/>
      <c r="AQ61" s="81"/>
      <c r="AS61" s="81"/>
      <c r="AT61" s="12"/>
    </row>
    <row r="62" spans="1:46" ht="48.75" customHeight="1">
      <c r="A62" s="39">
        <v>26</v>
      </c>
      <c r="B62" s="30" t="s">
        <v>94</v>
      </c>
      <c r="C62" s="10" t="s">
        <v>106</v>
      </c>
      <c r="D62" s="21"/>
      <c r="E62" s="9" t="s">
        <v>37</v>
      </c>
      <c r="F62" s="24"/>
      <c r="G62" s="11"/>
      <c r="H62" s="9"/>
      <c r="I62" s="11"/>
      <c r="J62" s="11">
        <v>4500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>
        <f>W62+X62+Y62</f>
        <v>3700</v>
      </c>
      <c r="W62" s="11">
        <v>1700</v>
      </c>
      <c r="X62" s="11">
        <v>2000</v>
      </c>
      <c r="Y62" s="11"/>
      <c r="Z62" s="11"/>
      <c r="AA62" s="11"/>
      <c r="AB62" s="11"/>
      <c r="AC62" s="11"/>
      <c r="AD62" s="11"/>
      <c r="AE62" s="11"/>
      <c r="AF62" s="11"/>
      <c r="AG62" s="11"/>
      <c r="AH62" s="26"/>
      <c r="AI62" s="11" t="s">
        <v>44</v>
      </c>
      <c r="AJ62" s="11"/>
      <c r="AK62" s="7" t="s">
        <v>44</v>
      </c>
      <c r="AL62" s="73">
        <f t="shared" si="19"/>
        <v>1700</v>
      </c>
      <c r="AM62" s="73"/>
      <c r="AN62" s="73"/>
      <c r="AO62" s="12"/>
      <c r="AQ62" s="81"/>
      <c r="AS62" s="81"/>
      <c r="AT62" s="12"/>
    </row>
    <row r="63" spans="1:46" ht="33.75" customHeight="1">
      <c r="A63" s="9">
        <v>27</v>
      </c>
      <c r="B63" s="30" t="s">
        <v>213</v>
      </c>
      <c r="C63" s="10" t="s">
        <v>106</v>
      </c>
      <c r="D63" s="21"/>
      <c r="E63" s="9" t="s">
        <v>37</v>
      </c>
      <c r="F63" s="24"/>
      <c r="G63" s="11"/>
      <c r="H63" s="9"/>
      <c r="I63" s="11"/>
      <c r="J63" s="11">
        <v>5000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>
        <f>AA63+AB63+AC63</f>
        <v>11700</v>
      </c>
      <c r="AA63" s="11">
        <v>4900</v>
      </c>
      <c r="AB63" s="11">
        <v>6800</v>
      </c>
      <c r="AC63" s="11"/>
      <c r="AD63" s="11"/>
      <c r="AE63" s="11"/>
      <c r="AF63" s="11"/>
      <c r="AG63" s="11"/>
      <c r="AH63" s="26"/>
      <c r="AI63" s="11" t="s">
        <v>44</v>
      </c>
      <c r="AJ63" s="11"/>
      <c r="AK63" s="7" t="s">
        <v>44</v>
      </c>
      <c r="AL63" s="73">
        <f t="shared" si="19"/>
        <v>4900</v>
      </c>
      <c r="AM63" s="73"/>
      <c r="AN63" s="73"/>
      <c r="AO63" s="12"/>
      <c r="AQ63" s="81"/>
      <c r="AS63" s="81"/>
      <c r="AT63" s="12"/>
    </row>
    <row r="64" spans="1:46" ht="45.75" customHeight="1">
      <c r="A64" s="39">
        <v>28</v>
      </c>
      <c r="B64" s="30" t="s">
        <v>95</v>
      </c>
      <c r="C64" s="10" t="s">
        <v>106</v>
      </c>
      <c r="D64" s="21"/>
      <c r="E64" s="9" t="s">
        <v>37</v>
      </c>
      <c r="F64" s="24"/>
      <c r="G64" s="11"/>
      <c r="H64" s="9"/>
      <c r="I64" s="11"/>
      <c r="J64" s="11">
        <v>5000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>
        <f>AA64+AB64+AC64</f>
        <v>3500</v>
      </c>
      <c r="AA64" s="11">
        <v>3500</v>
      </c>
      <c r="AB64" s="11"/>
      <c r="AC64" s="11"/>
      <c r="AD64" s="11"/>
      <c r="AE64" s="11"/>
      <c r="AF64" s="11"/>
      <c r="AG64" s="11"/>
      <c r="AH64" s="26"/>
      <c r="AI64" s="11" t="s">
        <v>44</v>
      </c>
      <c r="AJ64" s="11"/>
      <c r="AK64" s="7" t="s">
        <v>44</v>
      </c>
      <c r="AL64" s="73">
        <f t="shared" si="19"/>
        <v>3500</v>
      </c>
      <c r="AM64" s="73"/>
      <c r="AN64" s="73"/>
      <c r="AO64" s="12"/>
      <c r="AQ64" s="81"/>
      <c r="AS64" s="81"/>
      <c r="AT64" s="12"/>
    </row>
    <row r="65" spans="1:46" ht="33.75" customHeight="1">
      <c r="A65" s="9">
        <v>29</v>
      </c>
      <c r="B65" s="30" t="s">
        <v>171</v>
      </c>
      <c r="C65" s="10" t="s">
        <v>106</v>
      </c>
      <c r="D65" s="21"/>
      <c r="E65" s="9" t="s">
        <v>37</v>
      </c>
      <c r="F65" s="24"/>
      <c r="G65" s="11"/>
      <c r="H65" s="9"/>
      <c r="I65" s="11"/>
      <c r="J65" s="11">
        <v>3800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>
        <f>AA65+AB65+AC65</f>
        <v>3000</v>
      </c>
      <c r="AA65" s="11">
        <v>3000</v>
      </c>
      <c r="AB65" s="11"/>
      <c r="AC65" s="11"/>
      <c r="AD65" s="11"/>
      <c r="AE65" s="11"/>
      <c r="AF65" s="11"/>
      <c r="AG65" s="11"/>
      <c r="AH65" s="26"/>
      <c r="AI65" s="11" t="s">
        <v>44</v>
      </c>
      <c r="AJ65" s="11"/>
      <c r="AK65" s="7" t="s">
        <v>44</v>
      </c>
      <c r="AL65" s="73">
        <f t="shared" si="19"/>
        <v>3000</v>
      </c>
      <c r="AM65" s="73"/>
      <c r="AN65" s="73"/>
      <c r="AO65" s="12"/>
      <c r="AQ65" s="81"/>
      <c r="AS65" s="81"/>
      <c r="AT65" s="12"/>
    </row>
    <row r="66" spans="1:46" ht="42" customHeight="1">
      <c r="A66" s="39">
        <v>30</v>
      </c>
      <c r="B66" s="30" t="s">
        <v>92</v>
      </c>
      <c r="C66" s="10" t="s">
        <v>106</v>
      </c>
      <c r="D66" s="21"/>
      <c r="E66" s="9" t="s">
        <v>37</v>
      </c>
      <c r="F66" s="24"/>
      <c r="G66" s="11"/>
      <c r="H66" s="9"/>
      <c r="I66" s="11"/>
      <c r="J66" s="11">
        <v>4200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>
        <f>AA66+AB66+AC66</f>
        <v>11600</v>
      </c>
      <c r="AA66" s="11">
        <v>5600</v>
      </c>
      <c r="AB66" s="11">
        <v>6000</v>
      </c>
      <c r="AC66" s="11"/>
      <c r="AD66" s="11"/>
      <c r="AE66" s="11"/>
      <c r="AF66" s="11"/>
      <c r="AG66" s="11"/>
      <c r="AH66" s="26"/>
      <c r="AI66" s="11" t="s">
        <v>44</v>
      </c>
      <c r="AJ66" s="11"/>
      <c r="AK66" s="7" t="s">
        <v>44</v>
      </c>
      <c r="AL66" s="73">
        <f t="shared" si="19"/>
        <v>5600</v>
      </c>
      <c r="AM66" s="73"/>
      <c r="AN66" s="73"/>
      <c r="AO66" s="12"/>
      <c r="AQ66" s="81"/>
      <c r="AS66" s="81"/>
      <c r="AT66" s="12"/>
    </row>
    <row r="67" spans="1:46" ht="29.25" customHeight="1">
      <c r="A67" s="9">
        <v>31</v>
      </c>
      <c r="B67" s="30" t="s">
        <v>172</v>
      </c>
      <c r="C67" s="10" t="s">
        <v>106</v>
      </c>
      <c r="D67" s="21"/>
      <c r="E67" s="9" t="s">
        <v>37</v>
      </c>
      <c r="F67" s="24"/>
      <c r="G67" s="11"/>
      <c r="H67" s="9"/>
      <c r="I67" s="11"/>
      <c r="J67" s="11">
        <v>5200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>
        <f>AA67+AB67+AC67</f>
        <v>3500</v>
      </c>
      <c r="AA67" s="11">
        <v>3500</v>
      </c>
      <c r="AB67" s="11"/>
      <c r="AC67" s="11"/>
      <c r="AD67" s="11"/>
      <c r="AE67" s="11"/>
      <c r="AF67" s="11"/>
      <c r="AG67" s="11"/>
      <c r="AH67" s="26"/>
      <c r="AI67" s="11" t="s">
        <v>44</v>
      </c>
      <c r="AJ67" s="11"/>
      <c r="AK67" s="7" t="s">
        <v>44</v>
      </c>
      <c r="AL67" s="73">
        <f t="shared" si="19"/>
        <v>3500</v>
      </c>
      <c r="AM67" s="73"/>
      <c r="AN67" s="73"/>
      <c r="AO67" s="12"/>
      <c r="AQ67" s="81"/>
      <c r="AS67" s="81"/>
      <c r="AT67" s="12"/>
    </row>
    <row r="68" spans="1:46" ht="29.25" customHeight="1">
      <c r="A68" s="39">
        <v>32</v>
      </c>
      <c r="B68" s="30" t="s">
        <v>234</v>
      </c>
      <c r="C68" s="10" t="s">
        <v>106</v>
      </c>
      <c r="D68" s="21"/>
      <c r="E68" s="9" t="s">
        <v>37</v>
      </c>
      <c r="F68" s="24"/>
      <c r="G68" s="11"/>
      <c r="H68" s="9"/>
      <c r="I68" s="11"/>
      <c r="J68" s="11">
        <v>6500</v>
      </c>
      <c r="K68" s="11"/>
      <c r="L68" s="11"/>
      <c r="M68" s="11"/>
      <c r="N68" s="11"/>
      <c r="O68" s="11"/>
      <c r="P68" s="11"/>
      <c r="Q68" s="11"/>
      <c r="R68" s="11">
        <f>S68+T68</f>
        <v>3500</v>
      </c>
      <c r="S68" s="11">
        <v>3500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26"/>
      <c r="AI68" s="11" t="s">
        <v>44</v>
      </c>
      <c r="AJ68" s="11"/>
      <c r="AK68" s="7" t="s">
        <v>44</v>
      </c>
      <c r="AL68" s="73">
        <f t="shared" si="19"/>
        <v>3500</v>
      </c>
      <c r="AM68" s="73"/>
      <c r="AN68" s="73"/>
      <c r="AO68" s="12"/>
      <c r="AQ68" s="81"/>
      <c r="AS68" s="81"/>
      <c r="AT68" s="12"/>
    </row>
    <row r="69" spans="1:46" ht="40.5" customHeight="1">
      <c r="A69" s="9">
        <v>33</v>
      </c>
      <c r="B69" s="30" t="s">
        <v>177</v>
      </c>
      <c r="C69" s="10" t="s">
        <v>106</v>
      </c>
      <c r="D69" s="21"/>
      <c r="E69" s="9" t="s">
        <v>37</v>
      </c>
      <c r="F69" s="24"/>
      <c r="G69" s="11"/>
      <c r="H69" s="9"/>
      <c r="I69" s="11"/>
      <c r="J69" s="11">
        <v>5500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>
        <f>AA69+AB69+AC69</f>
        <v>14700</v>
      </c>
      <c r="AA69" s="11">
        <v>5700</v>
      </c>
      <c r="AB69" s="11">
        <v>9000</v>
      </c>
      <c r="AC69" s="11"/>
      <c r="AD69" s="11">
        <f aca="true" t="shared" si="20" ref="AD69:AD79">AE69+AF69+AG69</f>
        <v>0</v>
      </c>
      <c r="AE69" s="11"/>
      <c r="AF69" s="11"/>
      <c r="AG69" s="11"/>
      <c r="AH69" s="26"/>
      <c r="AI69" s="11" t="s">
        <v>44</v>
      </c>
      <c r="AJ69" s="11"/>
      <c r="AK69" s="7" t="s">
        <v>44</v>
      </c>
      <c r="AL69" s="73">
        <f t="shared" si="19"/>
        <v>5700</v>
      </c>
      <c r="AM69" s="73"/>
      <c r="AN69" s="73"/>
      <c r="AO69" s="12"/>
      <c r="AQ69" s="81"/>
      <c r="AS69" s="81"/>
      <c r="AT69" s="12"/>
    </row>
    <row r="70" spans="1:46" ht="40.5" customHeight="1">
      <c r="A70" s="39">
        <v>34</v>
      </c>
      <c r="B70" s="30" t="s">
        <v>233</v>
      </c>
      <c r="C70" s="10" t="s">
        <v>106</v>
      </c>
      <c r="D70" s="21"/>
      <c r="E70" s="9" t="s">
        <v>37</v>
      </c>
      <c r="F70" s="24"/>
      <c r="G70" s="11"/>
      <c r="H70" s="9"/>
      <c r="I70" s="11"/>
      <c r="J70" s="11">
        <v>8000</v>
      </c>
      <c r="K70" s="11"/>
      <c r="L70" s="11"/>
      <c r="M70" s="11"/>
      <c r="N70" s="11"/>
      <c r="O70" s="11"/>
      <c r="P70" s="11"/>
      <c r="Q70" s="11"/>
      <c r="R70" s="11">
        <f>S70+T70</f>
        <v>7000</v>
      </c>
      <c r="S70" s="11">
        <v>7000</v>
      </c>
      <c r="T70" s="11"/>
      <c r="U70" s="11"/>
      <c r="V70" s="11">
        <f>W70+X70</f>
        <v>0</v>
      </c>
      <c r="W70" s="11">
        <v>0</v>
      </c>
      <c r="X70" s="11"/>
      <c r="Y70" s="11"/>
      <c r="Z70" s="11"/>
      <c r="AA70" s="11"/>
      <c r="AB70" s="11"/>
      <c r="AC70" s="11"/>
      <c r="AD70" s="11">
        <f t="shared" si="20"/>
        <v>0</v>
      </c>
      <c r="AE70" s="11"/>
      <c r="AF70" s="11"/>
      <c r="AG70" s="11"/>
      <c r="AH70" s="26"/>
      <c r="AI70" s="11" t="s">
        <v>44</v>
      </c>
      <c r="AJ70" s="11"/>
      <c r="AK70" s="7" t="s">
        <v>44</v>
      </c>
      <c r="AL70" s="73">
        <f t="shared" si="19"/>
        <v>7000</v>
      </c>
      <c r="AM70" s="73"/>
      <c r="AN70" s="73"/>
      <c r="AO70" s="12"/>
      <c r="AQ70" s="81"/>
      <c r="AS70" s="81"/>
      <c r="AT70" s="12"/>
    </row>
    <row r="71" spans="1:46" ht="48" customHeight="1">
      <c r="A71" s="9">
        <v>35</v>
      </c>
      <c r="B71" s="30" t="s">
        <v>219</v>
      </c>
      <c r="C71" s="10" t="s">
        <v>106</v>
      </c>
      <c r="D71" s="21"/>
      <c r="E71" s="9" t="s">
        <v>37</v>
      </c>
      <c r="F71" s="24"/>
      <c r="G71" s="11"/>
      <c r="H71" s="9"/>
      <c r="I71" s="11"/>
      <c r="J71" s="11">
        <v>12500</v>
      </c>
      <c r="K71" s="11"/>
      <c r="L71" s="11"/>
      <c r="M71" s="11"/>
      <c r="N71" s="11"/>
      <c r="O71" s="11"/>
      <c r="P71" s="11"/>
      <c r="Q71" s="11"/>
      <c r="R71" s="11">
        <f>S71+T71</f>
        <v>4000</v>
      </c>
      <c r="S71" s="11">
        <v>4000</v>
      </c>
      <c r="T71" s="11"/>
      <c r="U71" s="11"/>
      <c r="V71" s="11">
        <f>W71+X71</f>
        <v>13000</v>
      </c>
      <c r="W71" s="11">
        <v>3000</v>
      </c>
      <c r="X71" s="11">
        <v>10000</v>
      </c>
      <c r="Y71" s="11"/>
      <c r="Z71" s="11"/>
      <c r="AA71" s="11"/>
      <c r="AB71" s="11"/>
      <c r="AC71" s="11"/>
      <c r="AD71" s="11">
        <f t="shared" si="20"/>
        <v>0</v>
      </c>
      <c r="AE71" s="11"/>
      <c r="AF71" s="11"/>
      <c r="AG71" s="11"/>
      <c r="AH71" s="26"/>
      <c r="AI71" s="11" t="s">
        <v>44</v>
      </c>
      <c r="AJ71" s="11"/>
      <c r="AK71" s="7" t="s">
        <v>44</v>
      </c>
      <c r="AL71" s="73">
        <f t="shared" si="19"/>
        <v>7000</v>
      </c>
      <c r="AM71" s="73"/>
      <c r="AN71" s="73"/>
      <c r="AO71" s="12"/>
      <c r="AQ71" s="81"/>
      <c r="AS71" s="81"/>
      <c r="AT71" s="12"/>
    </row>
    <row r="72" spans="1:46" ht="39" customHeight="1">
      <c r="A72" s="39">
        <v>36</v>
      </c>
      <c r="B72" s="30" t="s">
        <v>98</v>
      </c>
      <c r="C72" s="10" t="s">
        <v>106</v>
      </c>
      <c r="D72" s="21"/>
      <c r="E72" s="9" t="s">
        <v>37</v>
      </c>
      <c r="F72" s="24"/>
      <c r="G72" s="11"/>
      <c r="H72" s="9"/>
      <c r="I72" s="11"/>
      <c r="J72" s="11">
        <v>4700</v>
      </c>
      <c r="K72" s="11"/>
      <c r="L72" s="11"/>
      <c r="M72" s="11">
        <f>N72+P72</f>
        <v>3000</v>
      </c>
      <c r="N72" s="11">
        <v>3000</v>
      </c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>
        <f t="shared" si="20"/>
        <v>0</v>
      </c>
      <c r="AE72" s="11"/>
      <c r="AF72" s="11"/>
      <c r="AG72" s="11"/>
      <c r="AH72" s="26"/>
      <c r="AI72" s="11" t="s">
        <v>44</v>
      </c>
      <c r="AJ72" s="11"/>
      <c r="AK72" s="7" t="s">
        <v>44</v>
      </c>
      <c r="AL72" s="73">
        <f t="shared" si="19"/>
        <v>3000</v>
      </c>
      <c r="AM72" s="73"/>
      <c r="AN72" s="73"/>
      <c r="AO72" s="12"/>
      <c r="AQ72" s="81"/>
      <c r="AS72" s="81"/>
      <c r="AT72" s="12"/>
    </row>
    <row r="73" spans="1:46" ht="33.75" customHeight="1">
      <c r="A73" s="9">
        <v>37</v>
      </c>
      <c r="B73" s="30" t="s">
        <v>100</v>
      </c>
      <c r="C73" s="10" t="s">
        <v>106</v>
      </c>
      <c r="D73" s="21"/>
      <c r="E73" s="9" t="s">
        <v>37</v>
      </c>
      <c r="F73" s="24"/>
      <c r="G73" s="11"/>
      <c r="H73" s="9"/>
      <c r="I73" s="11"/>
      <c r="J73" s="11">
        <v>4200</v>
      </c>
      <c r="K73" s="11"/>
      <c r="L73" s="11"/>
      <c r="M73" s="11"/>
      <c r="N73" s="11"/>
      <c r="O73" s="11"/>
      <c r="P73" s="11"/>
      <c r="Q73" s="11"/>
      <c r="R73" s="11">
        <f>S73+T73</f>
        <v>3000</v>
      </c>
      <c r="S73" s="11">
        <v>3000</v>
      </c>
      <c r="T73" s="11"/>
      <c r="U73" s="11"/>
      <c r="V73" s="11">
        <f>W73+X73</f>
        <v>4800</v>
      </c>
      <c r="W73" s="11">
        <v>300</v>
      </c>
      <c r="X73" s="11">
        <v>4500</v>
      </c>
      <c r="Y73" s="11"/>
      <c r="Z73" s="11"/>
      <c r="AA73" s="11"/>
      <c r="AB73" s="11"/>
      <c r="AC73" s="11"/>
      <c r="AD73" s="11">
        <f t="shared" si="20"/>
        <v>0</v>
      </c>
      <c r="AE73" s="11"/>
      <c r="AF73" s="11"/>
      <c r="AG73" s="11"/>
      <c r="AH73" s="26"/>
      <c r="AI73" s="11" t="s">
        <v>44</v>
      </c>
      <c r="AJ73" s="11"/>
      <c r="AK73" s="7" t="s">
        <v>44</v>
      </c>
      <c r="AL73" s="73">
        <f t="shared" si="19"/>
        <v>3300</v>
      </c>
      <c r="AM73" s="73"/>
      <c r="AN73" s="73"/>
      <c r="AO73" s="12"/>
      <c r="AQ73" s="81"/>
      <c r="AS73" s="81"/>
      <c r="AT73" s="12"/>
    </row>
    <row r="74" spans="1:46" ht="47.25" customHeight="1">
      <c r="A74" s="39">
        <v>38</v>
      </c>
      <c r="B74" s="30" t="s">
        <v>101</v>
      </c>
      <c r="C74" s="10" t="s">
        <v>106</v>
      </c>
      <c r="D74" s="21"/>
      <c r="E74" s="9" t="s">
        <v>37</v>
      </c>
      <c r="F74" s="24"/>
      <c r="G74" s="11"/>
      <c r="H74" s="9"/>
      <c r="I74" s="11"/>
      <c r="J74" s="11">
        <v>4700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>
        <f>AA74+AB74</f>
        <v>9000</v>
      </c>
      <c r="AA74" s="11">
        <v>3500</v>
      </c>
      <c r="AB74" s="11">
        <v>5500</v>
      </c>
      <c r="AC74" s="11"/>
      <c r="AD74" s="11">
        <f t="shared" si="20"/>
        <v>0</v>
      </c>
      <c r="AE74" s="11"/>
      <c r="AF74" s="11"/>
      <c r="AG74" s="11"/>
      <c r="AH74" s="26"/>
      <c r="AI74" s="11" t="s">
        <v>44</v>
      </c>
      <c r="AJ74" s="11"/>
      <c r="AK74" s="7" t="s">
        <v>44</v>
      </c>
      <c r="AL74" s="73">
        <f t="shared" si="19"/>
        <v>3500</v>
      </c>
      <c r="AM74" s="73"/>
      <c r="AN74" s="73"/>
      <c r="AO74" s="12"/>
      <c r="AQ74" s="81"/>
      <c r="AS74" s="81"/>
      <c r="AT74" s="12"/>
    </row>
    <row r="75" spans="1:46" ht="35.25" customHeight="1">
      <c r="A75" s="9">
        <v>39</v>
      </c>
      <c r="B75" s="30" t="s">
        <v>188</v>
      </c>
      <c r="C75" s="10" t="s">
        <v>106</v>
      </c>
      <c r="D75" s="21"/>
      <c r="E75" s="9" t="s">
        <v>37</v>
      </c>
      <c r="F75" s="24"/>
      <c r="G75" s="11"/>
      <c r="H75" s="9"/>
      <c r="I75" s="11"/>
      <c r="J75" s="11">
        <v>4700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>
        <f t="shared" si="20"/>
        <v>8000</v>
      </c>
      <c r="AE75" s="11">
        <v>8000</v>
      </c>
      <c r="AF75" s="11"/>
      <c r="AG75" s="11"/>
      <c r="AH75" s="26"/>
      <c r="AI75" s="11" t="s">
        <v>44</v>
      </c>
      <c r="AJ75" s="11"/>
      <c r="AK75" s="7" t="s">
        <v>44</v>
      </c>
      <c r="AL75" s="73">
        <f t="shared" si="19"/>
        <v>8000</v>
      </c>
      <c r="AM75" s="73"/>
      <c r="AN75" s="73"/>
      <c r="AO75" s="12"/>
      <c r="AQ75" s="81"/>
      <c r="AS75" s="81"/>
      <c r="AT75" s="12"/>
    </row>
    <row r="76" spans="1:46" ht="32.25" customHeight="1">
      <c r="A76" s="39">
        <v>40</v>
      </c>
      <c r="B76" s="30" t="s">
        <v>173</v>
      </c>
      <c r="C76" s="10" t="s">
        <v>106</v>
      </c>
      <c r="D76" s="21"/>
      <c r="E76" s="9" t="s">
        <v>37</v>
      </c>
      <c r="F76" s="24"/>
      <c r="G76" s="11"/>
      <c r="H76" s="9"/>
      <c r="I76" s="11"/>
      <c r="J76" s="11">
        <v>4700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>
        <f t="shared" si="20"/>
        <v>12000</v>
      </c>
      <c r="AE76" s="11">
        <v>12000</v>
      </c>
      <c r="AF76" s="11"/>
      <c r="AG76" s="11"/>
      <c r="AH76" s="26"/>
      <c r="AI76" s="11" t="s">
        <v>44</v>
      </c>
      <c r="AJ76" s="11"/>
      <c r="AK76" s="7" t="s">
        <v>44</v>
      </c>
      <c r="AL76" s="73">
        <f t="shared" si="19"/>
        <v>12000</v>
      </c>
      <c r="AM76" s="73"/>
      <c r="AN76" s="73"/>
      <c r="AO76" s="12"/>
      <c r="AQ76" s="81"/>
      <c r="AS76" s="81"/>
      <c r="AT76" s="12"/>
    </row>
    <row r="77" spans="1:46" ht="32.25" customHeight="1">
      <c r="A77" s="9">
        <v>41</v>
      </c>
      <c r="B77" s="30" t="s">
        <v>283</v>
      </c>
      <c r="C77" s="10" t="s">
        <v>106</v>
      </c>
      <c r="D77" s="21"/>
      <c r="E77" s="9" t="s">
        <v>37</v>
      </c>
      <c r="F77" s="24"/>
      <c r="G77" s="11"/>
      <c r="H77" s="9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>
        <f>W77+X77+Y77</f>
        <v>2000</v>
      </c>
      <c r="W77" s="11">
        <v>2000</v>
      </c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26"/>
      <c r="AI77" s="11" t="s">
        <v>44</v>
      </c>
      <c r="AJ77" s="11"/>
      <c r="AK77" s="7" t="s">
        <v>44</v>
      </c>
      <c r="AL77" s="73">
        <f>N77+S77+W77+AA77+AE77</f>
        <v>2000</v>
      </c>
      <c r="AM77" s="73"/>
      <c r="AN77" s="73"/>
      <c r="AO77" s="12"/>
      <c r="AQ77" s="81"/>
      <c r="AS77" s="81"/>
      <c r="AT77" s="12"/>
    </row>
    <row r="78" spans="1:46" ht="48.75" customHeight="1">
      <c r="A78" s="39">
        <v>42</v>
      </c>
      <c r="B78" s="30" t="s">
        <v>289</v>
      </c>
      <c r="C78" s="10" t="s">
        <v>106</v>
      </c>
      <c r="D78" s="21"/>
      <c r="E78" s="9" t="s">
        <v>37</v>
      </c>
      <c r="F78" s="24"/>
      <c r="G78" s="11"/>
      <c r="H78" s="9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>
        <f>AA78+AB78+AC78</f>
        <v>2000</v>
      </c>
      <c r="AA78" s="11">
        <v>2000</v>
      </c>
      <c r="AB78" s="11"/>
      <c r="AC78" s="11"/>
      <c r="AD78" s="11">
        <f t="shared" si="20"/>
        <v>14000</v>
      </c>
      <c r="AE78" s="11">
        <v>14000</v>
      </c>
      <c r="AF78" s="11"/>
      <c r="AG78" s="11"/>
      <c r="AH78" s="26"/>
      <c r="AI78" s="11" t="s">
        <v>44</v>
      </c>
      <c r="AJ78" s="11"/>
      <c r="AK78" s="7" t="s">
        <v>44</v>
      </c>
      <c r="AL78" s="73">
        <f>N78+S78+W78+AA78+AE78</f>
        <v>16000</v>
      </c>
      <c r="AM78" s="73"/>
      <c r="AN78" s="73"/>
      <c r="AO78" s="12"/>
      <c r="AQ78" s="81"/>
      <c r="AS78" s="81"/>
      <c r="AT78" s="12"/>
    </row>
    <row r="79" spans="1:46" ht="38.25">
      <c r="A79" s="9">
        <v>43</v>
      </c>
      <c r="B79" s="45" t="s">
        <v>181</v>
      </c>
      <c r="C79" s="10" t="s">
        <v>106</v>
      </c>
      <c r="D79" s="21"/>
      <c r="E79" s="9" t="s">
        <v>37</v>
      </c>
      <c r="F79" s="24"/>
      <c r="G79" s="11"/>
      <c r="H79" s="9"/>
      <c r="I79" s="11"/>
      <c r="J79" s="11">
        <v>70000</v>
      </c>
      <c r="K79" s="11"/>
      <c r="L79" s="11"/>
      <c r="M79" s="11">
        <f>N79+P79+Q79</f>
        <v>10550</v>
      </c>
      <c r="N79" s="11">
        <v>10550</v>
      </c>
      <c r="O79" s="11"/>
      <c r="P79" s="11"/>
      <c r="Q79" s="11"/>
      <c r="R79" s="11">
        <f>S79+T79+U79</f>
        <v>3800</v>
      </c>
      <c r="S79" s="11">
        <v>3800</v>
      </c>
      <c r="T79" s="11"/>
      <c r="U79" s="11"/>
      <c r="V79" s="11">
        <f>W79+X79+Y79</f>
        <v>14500</v>
      </c>
      <c r="W79" s="11">
        <v>14500</v>
      </c>
      <c r="X79" s="11"/>
      <c r="Y79" s="11"/>
      <c r="Z79" s="11">
        <f>AA79+AB79+AC79</f>
        <v>15000</v>
      </c>
      <c r="AA79" s="11">
        <v>15000</v>
      </c>
      <c r="AB79" s="11"/>
      <c r="AC79" s="11"/>
      <c r="AD79" s="11">
        <f t="shared" si="20"/>
        <v>17000</v>
      </c>
      <c r="AE79" s="11">
        <v>17000</v>
      </c>
      <c r="AF79" s="11"/>
      <c r="AG79" s="11"/>
      <c r="AH79" s="26"/>
      <c r="AI79" s="11" t="s">
        <v>44</v>
      </c>
      <c r="AJ79" s="11" t="s">
        <v>78</v>
      </c>
      <c r="AK79" s="7" t="s">
        <v>44</v>
      </c>
      <c r="AL79" s="73">
        <f t="shared" si="19"/>
        <v>60850</v>
      </c>
      <c r="AM79" s="73"/>
      <c r="AN79" s="73"/>
      <c r="AO79" s="12"/>
      <c r="AQ79" s="81"/>
      <c r="AS79" s="81"/>
      <c r="AT79" s="12"/>
    </row>
    <row r="80" spans="1:46" ht="21.75" customHeight="1">
      <c r="A80" s="18" t="s">
        <v>153</v>
      </c>
      <c r="B80" s="19" t="s">
        <v>143</v>
      </c>
      <c r="C80" s="13"/>
      <c r="D80" s="14"/>
      <c r="E80" s="14"/>
      <c r="F80" s="14"/>
      <c r="G80" s="28"/>
      <c r="H80" s="14"/>
      <c r="I80" s="14"/>
      <c r="J80" s="14"/>
      <c r="K80" s="14"/>
      <c r="L80" s="28"/>
      <c r="M80" s="28">
        <f>SUM(M81:M126)</f>
        <v>133845</v>
      </c>
      <c r="N80" s="28">
        <f aca="true" t="shared" si="21" ref="N80:AG80">SUM(N81:N126)</f>
        <v>132345</v>
      </c>
      <c r="O80" s="28"/>
      <c r="P80" s="28">
        <f t="shared" si="21"/>
        <v>1500</v>
      </c>
      <c r="Q80" s="28">
        <f t="shared" si="21"/>
        <v>0</v>
      </c>
      <c r="R80" s="28">
        <f t="shared" si="21"/>
        <v>178976</v>
      </c>
      <c r="S80" s="28">
        <f t="shared" si="21"/>
        <v>83976</v>
      </c>
      <c r="T80" s="28">
        <f t="shared" si="21"/>
        <v>25000</v>
      </c>
      <c r="U80" s="28">
        <f t="shared" si="21"/>
        <v>70000</v>
      </c>
      <c r="V80" s="28">
        <f t="shared" si="21"/>
        <v>212690</v>
      </c>
      <c r="W80" s="28">
        <f t="shared" si="21"/>
        <v>97690</v>
      </c>
      <c r="X80" s="28">
        <f t="shared" si="21"/>
        <v>25000</v>
      </c>
      <c r="Y80" s="28">
        <f t="shared" si="21"/>
        <v>90000</v>
      </c>
      <c r="Z80" s="28">
        <f t="shared" si="21"/>
        <v>229300</v>
      </c>
      <c r="AA80" s="28">
        <f t="shared" si="21"/>
        <v>109300</v>
      </c>
      <c r="AB80" s="28">
        <f t="shared" si="21"/>
        <v>30000</v>
      </c>
      <c r="AC80" s="28">
        <f t="shared" si="21"/>
        <v>90000</v>
      </c>
      <c r="AD80" s="28">
        <f t="shared" si="21"/>
        <v>305070</v>
      </c>
      <c r="AE80" s="28">
        <f t="shared" si="21"/>
        <v>115070</v>
      </c>
      <c r="AF80" s="28">
        <f t="shared" si="21"/>
        <v>100000</v>
      </c>
      <c r="AG80" s="28">
        <f t="shared" si="21"/>
        <v>90000</v>
      </c>
      <c r="AH80" s="28"/>
      <c r="AI80" s="28"/>
      <c r="AJ80" s="28"/>
      <c r="AK80" s="34"/>
      <c r="AL80" s="74">
        <f t="shared" si="19"/>
        <v>538381</v>
      </c>
      <c r="AM80" s="74">
        <f>P80+T80+X80+AB80+AF80</f>
        <v>181500</v>
      </c>
      <c r="AN80" s="74">
        <f>Q80+U80+Y80+AC80+AG80</f>
        <v>340000</v>
      </c>
      <c r="AO80" s="46" t="s">
        <v>9</v>
      </c>
      <c r="AQ80" s="81"/>
      <c r="AS80" s="81"/>
      <c r="AT80" s="12"/>
    </row>
    <row r="81" spans="1:46" ht="25.5">
      <c r="A81" s="39">
        <v>1</v>
      </c>
      <c r="B81" s="10" t="s">
        <v>268</v>
      </c>
      <c r="C81" s="21" t="s">
        <v>33</v>
      </c>
      <c r="D81" s="9"/>
      <c r="E81" s="9" t="s">
        <v>148</v>
      </c>
      <c r="F81" s="9"/>
      <c r="G81" s="11"/>
      <c r="H81" s="9"/>
      <c r="I81" s="9"/>
      <c r="J81" s="11">
        <v>250000</v>
      </c>
      <c r="K81" s="9"/>
      <c r="L81" s="11"/>
      <c r="M81" s="11">
        <f>N81+P81+Q81</f>
        <v>0</v>
      </c>
      <c r="N81" s="11"/>
      <c r="O81" s="11"/>
      <c r="P81" s="11"/>
      <c r="Q81" s="11"/>
      <c r="R81" s="11">
        <f>S81+T81+U81</f>
        <v>25000</v>
      </c>
      <c r="S81" s="11"/>
      <c r="T81" s="11">
        <v>25000</v>
      </c>
      <c r="U81" s="11">
        <v>0</v>
      </c>
      <c r="V81" s="11">
        <f aca="true" t="shared" si="22" ref="V81:V90">W81+X81+Y81</f>
        <v>25000</v>
      </c>
      <c r="W81" s="11"/>
      <c r="X81" s="11">
        <v>25000</v>
      </c>
      <c r="Y81" s="11">
        <v>0</v>
      </c>
      <c r="Z81" s="11">
        <f aca="true" t="shared" si="23" ref="Z81:Z90">AA81+AB81+AC81</f>
        <v>40000</v>
      </c>
      <c r="AA81" s="11">
        <v>10000</v>
      </c>
      <c r="AB81" s="11">
        <v>30000</v>
      </c>
      <c r="AC81" s="11">
        <v>0</v>
      </c>
      <c r="AD81" s="11">
        <f aca="true" t="shared" si="24" ref="AD81:AD90">AE81+AF81+AG81</f>
        <v>110000</v>
      </c>
      <c r="AE81" s="11">
        <v>10000</v>
      </c>
      <c r="AF81" s="11">
        <v>100000</v>
      </c>
      <c r="AG81" s="11">
        <v>0</v>
      </c>
      <c r="AH81" s="26" t="s">
        <v>36</v>
      </c>
      <c r="AI81" s="11" t="s">
        <v>45</v>
      </c>
      <c r="AJ81" s="11" t="s">
        <v>307</v>
      </c>
      <c r="AK81" s="7" t="s">
        <v>45</v>
      </c>
      <c r="AL81" s="73">
        <f t="shared" si="19"/>
        <v>20000</v>
      </c>
      <c r="AM81" s="73"/>
      <c r="AN81" s="73"/>
      <c r="AO81" s="12"/>
      <c r="AQ81" s="81"/>
      <c r="AS81" s="81"/>
      <c r="AT81" s="12"/>
    </row>
    <row r="82" spans="1:46" ht="38.25">
      <c r="A82" s="39">
        <v>2</v>
      </c>
      <c r="B82" s="30" t="s">
        <v>73</v>
      </c>
      <c r="C82" s="22" t="s">
        <v>33</v>
      </c>
      <c r="D82" s="9"/>
      <c r="E82" s="9" t="s">
        <v>37</v>
      </c>
      <c r="F82" s="9"/>
      <c r="G82" s="11"/>
      <c r="H82" s="9"/>
      <c r="I82" s="9"/>
      <c r="J82" s="11">
        <v>15839</v>
      </c>
      <c r="K82" s="9"/>
      <c r="L82" s="11"/>
      <c r="M82" s="11">
        <f>N82+P82+Q82</f>
        <v>0</v>
      </c>
      <c r="N82" s="11"/>
      <c r="O82" s="11"/>
      <c r="P82" s="11"/>
      <c r="Q82" s="11"/>
      <c r="R82" s="11">
        <f>S82+T82+U82</f>
        <v>2000</v>
      </c>
      <c r="S82" s="11">
        <v>2000</v>
      </c>
      <c r="T82" s="11">
        <v>0</v>
      </c>
      <c r="U82" s="11"/>
      <c r="V82" s="11">
        <f t="shared" si="22"/>
        <v>10000</v>
      </c>
      <c r="W82" s="11">
        <v>10000</v>
      </c>
      <c r="X82" s="11"/>
      <c r="Y82" s="11"/>
      <c r="Z82" s="11">
        <f t="shared" si="23"/>
        <v>0</v>
      </c>
      <c r="AA82" s="11"/>
      <c r="AB82" s="11"/>
      <c r="AC82" s="11"/>
      <c r="AD82" s="11">
        <f t="shared" si="24"/>
        <v>0</v>
      </c>
      <c r="AE82" s="11"/>
      <c r="AF82" s="11"/>
      <c r="AG82" s="11"/>
      <c r="AH82" s="11"/>
      <c r="AI82" s="11" t="s">
        <v>46</v>
      </c>
      <c r="AJ82" s="11" t="s">
        <v>180</v>
      </c>
      <c r="AK82" s="7" t="s">
        <v>46</v>
      </c>
      <c r="AL82" s="73">
        <f t="shared" si="19"/>
        <v>12000</v>
      </c>
      <c r="AM82" s="73"/>
      <c r="AN82" s="73"/>
      <c r="AO82" s="12"/>
      <c r="AQ82" s="81"/>
      <c r="AS82" s="81"/>
      <c r="AT82" s="12"/>
    </row>
    <row r="83" spans="1:46" ht="57.75" customHeight="1">
      <c r="A83" s="39">
        <v>3</v>
      </c>
      <c r="B83" s="30" t="s">
        <v>74</v>
      </c>
      <c r="C83" s="22" t="s">
        <v>33</v>
      </c>
      <c r="D83" s="9"/>
      <c r="E83" s="9" t="s">
        <v>37</v>
      </c>
      <c r="F83" s="9"/>
      <c r="G83" s="11"/>
      <c r="H83" s="9"/>
      <c r="I83" s="9"/>
      <c r="J83" s="11">
        <v>5820</v>
      </c>
      <c r="K83" s="9"/>
      <c r="L83" s="11"/>
      <c r="M83" s="11">
        <f>N83+P83+Q83</f>
        <v>3100</v>
      </c>
      <c r="N83" s="11">
        <v>1600</v>
      </c>
      <c r="O83" s="11"/>
      <c r="P83" s="11">
        <v>1500</v>
      </c>
      <c r="Q83" s="11"/>
      <c r="R83" s="11">
        <f>S83+T83+U83</f>
        <v>0</v>
      </c>
      <c r="S83" s="11"/>
      <c r="T83" s="11"/>
      <c r="U83" s="11"/>
      <c r="V83" s="11">
        <f t="shared" si="22"/>
        <v>0</v>
      </c>
      <c r="W83" s="11"/>
      <c r="X83" s="11"/>
      <c r="Y83" s="11"/>
      <c r="Z83" s="11">
        <f t="shared" si="23"/>
        <v>0</v>
      </c>
      <c r="AA83" s="11"/>
      <c r="AB83" s="11"/>
      <c r="AC83" s="11"/>
      <c r="AD83" s="11">
        <f t="shared" si="24"/>
        <v>0</v>
      </c>
      <c r="AE83" s="11"/>
      <c r="AF83" s="11"/>
      <c r="AG83" s="11"/>
      <c r="AH83" s="11"/>
      <c r="AI83" s="11" t="s">
        <v>46</v>
      </c>
      <c r="AJ83" s="11" t="s">
        <v>180</v>
      </c>
      <c r="AK83" s="7" t="s">
        <v>46</v>
      </c>
      <c r="AL83" s="73">
        <f t="shared" si="19"/>
        <v>1600</v>
      </c>
      <c r="AM83" s="73"/>
      <c r="AN83" s="73"/>
      <c r="AO83" s="12"/>
      <c r="AQ83" s="81"/>
      <c r="AS83" s="81"/>
      <c r="AT83" s="12"/>
    </row>
    <row r="84" spans="1:46" ht="30" customHeight="1">
      <c r="A84" s="39">
        <v>4</v>
      </c>
      <c r="B84" s="21" t="s">
        <v>63</v>
      </c>
      <c r="C84" s="22" t="s">
        <v>33</v>
      </c>
      <c r="D84" s="9"/>
      <c r="E84" s="9" t="s">
        <v>148</v>
      </c>
      <c r="F84" s="21"/>
      <c r="G84" s="11"/>
      <c r="H84" s="9"/>
      <c r="I84" s="21"/>
      <c r="J84" s="11">
        <v>125000</v>
      </c>
      <c r="K84" s="11"/>
      <c r="L84" s="11"/>
      <c r="M84" s="11">
        <f>N84+P84+Q84</f>
        <v>0</v>
      </c>
      <c r="N84" s="11"/>
      <c r="O84" s="11"/>
      <c r="P84" s="11"/>
      <c r="Q84" s="11"/>
      <c r="R84" s="11">
        <f>S84+T84+U84</f>
        <v>0</v>
      </c>
      <c r="S84" s="11"/>
      <c r="T84" s="11"/>
      <c r="U84" s="11"/>
      <c r="V84" s="11">
        <f t="shared" si="22"/>
        <v>10000</v>
      </c>
      <c r="W84" s="11">
        <v>10000</v>
      </c>
      <c r="X84" s="11"/>
      <c r="Y84" s="11"/>
      <c r="Z84" s="11">
        <f t="shared" si="23"/>
        <v>10000</v>
      </c>
      <c r="AA84" s="11">
        <v>10000</v>
      </c>
      <c r="AB84" s="11"/>
      <c r="AC84" s="11"/>
      <c r="AD84" s="11">
        <f t="shared" si="24"/>
        <v>10000</v>
      </c>
      <c r="AE84" s="11">
        <v>10000</v>
      </c>
      <c r="AF84" s="11"/>
      <c r="AG84" s="11"/>
      <c r="AH84" s="26" t="s">
        <v>19</v>
      </c>
      <c r="AI84" s="11" t="s">
        <v>45</v>
      </c>
      <c r="AJ84" s="11"/>
      <c r="AK84" s="7" t="s">
        <v>45</v>
      </c>
      <c r="AL84" s="73">
        <f t="shared" si="19"/>
        <v>30000</v>
      </c>
      <c r="AM84" s="73"/>
      <c r="AN84" s="73"/>
      <c r="AO84" s="12"/>
      <c r="AQ84" s="81"/>
      <c r="AS84" s="81"/>
      <c r="AT84" s="12"/>
    </row>
    <row r="85" spans="1:46" ht="30" customHeight="1">
      <c r="A85" s="39">
        <v>5</v>
      </c>
      <c r="B85" s="21" t="s">
        <v>64</v>
      </c>
      <c r="C85" s="22" t="s">
        <v>33</v>
      </c>
      <c r="D85" s="9"/>
      <c r="E85" s="9" t="s">
        <v>148</v>
      </c>
      <c r="F85" s="9"/>
      <c r="G85" s="11"/>
      <c r="H85" s="9"/>
      <c r="I85" s="9"/>
      <c r="J85" s="11">
        <v>92500</v>
      </c>
      <c r="K85" s="9"/>
      <c r="L85" s="11"/>
      <c r="M85" s="11">
        <f>N85+P85+Q85</f>
        <v>0</v>
      </c>
      <c r="N85" s="11"/>
      <c r="O85" s="11"/>
      <c r="P85" s="11"/>
      <c r="Q85" s="11"/>
      <c r="R85" s="11">
        <f>S85+T85+U85</f>
        <v>0</v>
      </c>
      <c r="S85" s="11">
        <v>0</v>
      </c>
      <c r="T85" s="11"/>
      <c r="U85" s="11"/>
      <c r="V85" s="11">
        <f t="shared" si="22"/>
        <v>10000</v>
      </c>
      <c r="W85" s="11">
        <v>10000</v>
      </c>
      <c r="X85" s="11"/>
      <c r="Y85" s="11"/>
      <c r="Z85" s="11">
        <f t="shared" si="23"/>
        <v>10000</v>
      </c>
      <c r="AA85" s="11">
        <v>10000</v>
      </c>
      <c r="AB85" s="11"/>
      <c r="AC85" s="11"/>
      <c r="AD85" s="11">
        <f t="shared" si="24"/>
        <v>10000</v>
      </c>
      <c r="AE85" s="11">
        <v>10000</v>
      </c>
      <c r="AF85" s="11"/>
      <c r="AG85" s="11"/>
      <c r="AH85" s="26" t="s">
        <v>19</v>
      </c>
      <c r="AI85" s="11" t="s">
        <v>45</v>
      </c>
      <c r="AJ85" s="11"/>
      <c r="AK85" s="7" t="s">
        <v>45</v>
      </c>
      <c r="AL85" s="73">
        <f t="shared" si="19"/>
        <v>30000</v>
      </c>
      <c r="AM85" s="73"/>
      <c r="AN85" s="73"/>
      <c r="AO85" s="12"/>
      <c r="AQ85" s="81"/>
      <c r="AS85" s="81"/>
      <c r="AT85" s="12"/>
    </row>
    <row r="86" spans="1:46" ht="42" customHeight="1">
      <c r="A86" s="39">
        <v>6</v>
      </c>
      <c r="B86" s="30" t="s">
        <v>76</v>
      </c>
      <c r="C86" s="22" t="s">
        <v>33</v>
      </c>
      <c r="D86" s="9"/>
      <c r="E86" s="9" t="s">
        <v>37</v>
      </c>
      <c r="F86" s="9"/>
      <c r="G86" s="11"/>
      <c r="H86" s="9"/>
      <c r="I86" s="9"/>
      <c r="J86" s="11">
        <v>53000</v>
      </c>
      <c r="K86" s="9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>
        <f t="shared" si="22"/>
        <v>0</v>
      </c>
      <c r="W86" s="11"/>
      <c r="X86" s="11"/>
      <c r="Y86" s="11"/>
      <c r="Z86" s="11">
        <f t="shared" si="23"/>
        <v>5000</v>
      </c>
      <c r="AA86" s="11">
        <v>5000</v>
      </c>
      <c r="AB86" s="11"/>
      <c r="AC86" s="11"/>
      <c r="AD86" s="11">
        <f t="shared" si="24"/>
        <v>10000</v>
      </c>
      <c r="AE86" s="11">
        <v>10000</v>
      </c>
      <c r="AF86" s="11"/>
      <c r="AG86" s="11"/>
      <c r="AH86" s="26" t="s">
        <v>49</v>
      </c>
      <c r="AI86" s="11" t="s">
        <v>45</v>
      </c>
      <c r="AJ86" s="11"/>
      <c r="AK86" s="7" t="s">
        <v>45</v>
      </c>
      <c r="AL86" s="73">
        <f t="shared" si="19"/>
        <v>15000</v>
      </c>
      <c r="AM86" s="73"/>
      <c r="AN86" s="73"/>
      <c r="AO86" s="12"/>
      <c r="AQ86" s="81"/>
      <c r="AS86" s="81"/>
      <c r="AT86" s="12"/>
    </row>
    <row r="87" spans="1:46" ht="36" customHeight="1">
      <c r="A87" s="39">
        <v>7</v>
      </c>
      <c r="B87" s="30" t="s">
        <v>86</v>
      </c>
      <c r="C87" s="22" t="s">
        <v>33</v>
      </c>
      <c r="D87" s="9"/>
      <c r="E87" s="9" t="s">
        <v>37</v>
      </c>
      <c r="F87" s="9"/>
      <c r="G87" s="11"/>
      <c r="H87" s="9"/>
      <c r="I87" s="9"/>
      <c r="J87" s="11">
        <v>15000</v>
      </c>
      <c r="K87" s="9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>
        <f t="shared" si="22"/>
        <v>2000</v>
      </c>
      <c r="W87" s="11">
        <v>2000</v>
      </c>
      <c r="X87" s="11"/>
      <c r="Y87" s="11"/>
      <c r="Z87" s="11">
        <f t="shared" si="23"/>
        <v>5000</v>
      </c>
      <c r="AA87" s="11">
        <v>5000</v>
      </c>
      <c r="AB87" s="11"/>
      <c r="AC87" s="11"/>
      <c r="AD87" s="11">
        <f t="shared" si="24"/>
        <v>5000</v>
      </c>
      <c r="AE87" s="11">
        <v>5000</v>
      </c>
      <c r="AF87" s="11"/>
      <c r="AG87" s="11"/>
      <c r="AH87" s="26"/>
      <c r="AI87" s="11" t="s">
        <v>45</v>
      </c>
      <c r="AJ87" s="11"/>
      <c r="AK87" s="7" t="s">
        <v>45</v>
      </c>
      <c r="AL87" s="73">
        <f t="shared" si="19"/>
        <v>12000</v>
      </c>
      <c r="AM87" s="73"/>
      <c r="AN87" s="73"/>
      <c r="AO87" s="12"/>
      <c r="AQ87" s="81"/>
      <c r="AS87" s="81"/>
      <c r="AT87" s="12"/>
    </row>
    <row r="88" spans="1:46" ht="41.25" customHeight="1">
      <c r="A88" s="39">
        <v>8</v>
      </c>
      <c r="B88" s="30" t="s">
        <v>196</v>
      </c>
      <c r="C88" s="22" t="s">
        <v>33</v>
      </c>
      <c r="D88" s="9"/>
      <c r="E88" s="9" t="s">
        <v>37</v>
      </c>
      <c r="F88" s="9"/>
      <c r="G88" s="11"/>
      <c r="H88" s="9"/>
      <c r="I88" s="9"/>
      <c r="J88" s="11">
        <v>15000</v>
      </c>
      <c r="K88" s="9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>
        <f t="shared" si="22"/>
        <v>3000</v>
      </c>
      <c r="W88" s="11">
        <v>3000</v>
      </c>
      <c r="X88" s="11"/>
      <c r="Y88" s="11"/>
      <c r="Z88" s="11">
        <f t="shared" si="23"/>
        <v>5000</v>
      </c>
      <c r="AA88" s="11">
        <v>5000</v>
      </c>
      <c r="AB88" s="11"/>
      <c r="AC88" s="11"/>
      <c r="AD88" s="11">
        <f t="shared" si="24"/>
        <v>5000</v>
      </c>
      <c r="AE88" s="11">
        <v>5000</v>
      </c>
      <c r="AF88" s="11"/>
      <c r="AG88" s="11"/>
      <c r="AH88" s="26"/>
      <c r="AI88" s="11" t="s">
        <v>45</v>
      </c>
      <c r="AJ88" s="11"/>
      <c r="AK88" s="7" t="s">
        <v>45</v>
      </c>
      <c r="AL88" s="73">
        <f t="shared" si="19"/>
        <v>13000</v>
      </c>
      <c r="AM88" s="73"/>
      <c r="AN88" s="73"/>
      <c r="AO88" s="12"/>
      <c r="AQ88" s="81"/>
      <c r="AS88" s="81"/>
      <c r="AT88" s="12"/>
    </row>
    <row r="89" spans="1:46" ht="33" customHeight="1">
      <c r="A89" s="39">
        <v>9</v>
      </c>
      <c r="B89" s="30" t="s">
        <v>218</v>
      </c>
      <c r="C89" s="22" t="s">
        <v>33</v>
      </c>
      <c r="D89" s="9"/>
      <c r="E89" s="9" t="s">
        <v>37</v>
      </c>
      <c r="F89" s="9"/>
      <c r="G89" s="11"/>
      <c r="H89" s="9"/>
      <c r="I89" s="9"/>
      <c r="J89" s="11">
        <v>13000</v>
      </c>
      <c r="K89" s="9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>
        <f t="shared" si="22"/>
        <v>0</v>
      </c>
      <c r="W89" s="11"/>
      <c r="X89" s="11"/>
      <c r="Y89" s="11"/>
      <c r="Z89" s="11">
        <f t="shared" si="23"/>
        <v>4000</v>
      </c>
      <c r="AA89" s="11">
        <v>4000</v>
      </c>
      <c r="AB89" s="11"/>
      <c r="AC89" s="11"/>
      <c r="AD89" s="11">
        <f t="shared" si="24"/>
        <v>5000</v>
      </c>
      <c r="AE89" s="11">
        <v>5000</v>
      </c>
      <c r="AF89" s="11"/>
      <c r="AG89" s="11"/>
      <c r="AH89" s="26" t="s">
        <v>49</v>
      </c>
      <c r="AI89" s="11" t="s">
        <v>45</v>
      </c>
      <c r="AJ89" s="11"/>
      <c r="AK89" s="7" t="s">
        <v>45</v>
      </c>
      <c r="AL89" s="73">
        <f aca="true" t="shared" si="25" ref="AL89:AL111">N89+S89+W89+AA89+AE89</f>
        <v>9000</v>
      </c>
      <c r="AM89" s="73"/>
      <c r="AN89" s="73"/>
      <c r="AO89" s="12"/>
      <c r="AQ89" s="81"/>
      <c r="AS89" s="81"/>
      <c r="AT89" s="12"/>
    </row>
    <row r="90" spans="1:46" ht="33" customHeight="1">
      <c r="A90" s="39">
        <v>10</v>
      </c>
      <c r="B90" s="30" t="s">
        <v>284</v>
      </c>
      <c r="C90" s="22" t="s">
        <v>33</v>
      </c>
      <c r="D90" s="9"/>
      <c r="E90" s="9" t="s">
        <v>37</v>
      </c>
      <c r="F90" s="9"/>
      <c r="G90" s="11"/>
      <c r="H90" s="9"/>
      <c r="I90" s="9"/>
      <c r="J90" s="11">
        <v>15000</v>
      </c>
      <c r="K90" s="9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>
        <f t="shared" si="22"/>
        <v>0</v>
      </c>
      <c r="W90" s="11"/>
      <c r="X90" s="11"/>
      <c r="Y90" s="11"/>
      <c r="Z90" s="11">
        <f t="shared" si="23"/>
        <v>5000</v>
      </c>
      <c r="AA90" s="11">
        <v>5000</v>
      </c>
      <c r="AB90" s="11"/>
      <c r="AC90" s="11"/>
      <c r="AD90" s="11">
        <f t="shared" si="24"/>
        <v>5000</v>
      </c>
      <c r="AE90" s="11">
        <v>5000</v>
      </c>
      <c r="AF90" s="11"/>
      <c r="AG90" s="11"/>
      <c r="AH90" s="26"/>
      <c r="AI90" s="11" t="s">
        <v>45</v>
      </c>
      <c r="AJ90" s="11"/>
      <c r="AK90" s="7" t="s">
        <v>45</v>
      </c>
      <c r="AL90" s="73">
        <f t="shared" si="25"/>
        <v>10000</v>
      </c>
      <c r="AM90" s="73"/>
      <c r="AN90" s="73"/>
      <c r="AO90" s="12"/>
      <c r="AQ90" s="81"/>
      <c r="AS90" s="81"/>
      <c r="AT90" s="12"/>
    </row>
    <row r="91" spans="1:46" ht="36.75" customHeight="1">
      <c r="A91" s="39">
        <v>11</v>
      </c>
      <c r="B91" s="30" t="s">
        <v>83</v>
      </c>
      <c r="C91" s="22" t="s">
        <v>33</v>
      </c>
      <c r="D91" s="21"/>
      <c r="E91" s="9" t="s">
        <v>37</v>
      </c>
      <c r="F91" s="24"/>
      <c r="G91" s="11"/>
      <c r="H91" s="9"/>
      <c r="I91" s="11"/>
      <c r="J91" s="11">
        <v>9000</v>
      </c>
      <c r="K91" s="11"/>
      <c r="L91" s="11"/>
      <c r="M91" s="11">
        <f aca="true" t="shared" si="26" ref="M91:M112">N91+P91+Q91</f>
        <v>0</v>
      </c>
      <c r="N91" s="11"/>
      <c r="O91" s="11"/>
      <c r="P91" s="11"/>
      <c r="Q91" s="11"/>
      <c r="R91" s="11">
        <f>S91+T91+U91</f>
        <v>3000</v>
      </c>
      <c r="S91" s="11">
        <v>3000</v>
      </c>
      <c r="T91" s="11"/>
      <c r="U91" s="11"/>
      <c r="V91" s="11">
        <f aca="true" t="shared" si="27" ref="V91:V107">W91+X91+Y91</f>
        <v>8000</v>
      </c>
      <c r="W91" s="11">
        <v>8000</v>
      </c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26"/>
      <c r="AI91" s="11" t="s">
        <v>10</v>
      </c>
      <c r="AJ91" s="11"/>
      <c r="AK91" s="7" t="s">
        <v>10</v>
      </c>
      <c r="AL91" s="73">
        <f t="shared" si="25"/>
        <v>11000</v>
      </c>
      <c r="AM91" s="73"/>
      <c r="AN91" s="73"/>
      <c r="AO91" s="12"/>
      <c r="AQ91" s="81"/>
      <c r="AS91" s="81"/>
      <c r="AT91" s="12"/>
    </row>
    <row r="92" spans="1:46" ht="24" customHeight="1">
      <c r="A92" s="39">
        <v>12</v>
      </c>
      <c r="B92" s="30" t="s">
        <v>71</v>
      </c>
      <c r="C92" s="22" t="s">
        <v>33</v>
      </c>
      <c r="D92" s="9"/>
      <c r="E92" s="9" t="s">
        <v>37</v>
      </c>
      <c r="F92" s="9"/>
      <c r="G92" s="11"/>
      <c r="H92" s="9"/>
      <c r="I92" s="9"/>
      <c r="J92" s="11">
        <v>8000</v>
      </c>
      <c r="K92" s="9"/>
      <c r="L92" s="11"/>
      <c r="M92" s="11">
        <f t="shared" si="26"/>
        <v>0</v>
      </c>
      <c r="N92" s="11"/>
      <c r="O92" s="11"/>
      <c r="P92" s="11"/>
      <c r="Q92" s="11"/>
      <c r="R92" s="11">
        <f aca="true" t="shared" si="28" ref="R92:R109">S92+T92+U92</f>
        <v>3500</v>
      </c>
      <c r="S92" s="11">
        <v>3500</v>
      </c>
      <c r="T92" s="11"/>
      <c r="U92" s="11"/>
      <c r="V92" s="11">
        <f t="shared" si="27"/>
        <v>7100</v>
      </c>
      <c r="W92" s="11">
        <v>7100</v>
      </c>
      <c r="X92" s="11"/>
      <c r="Y92" s="11"/>
      <c r="Z92" s="11">
        <f aca="true" t="shared" si="29" ref="Z92:Z107">AA92+AB92+AC92</f>
        <v>0</v>
      </c>
      <c r="AA92" s="11"/>
      <c r="AB92" s="11"/>
      <c r="AC92" s="11"/>
      <c r="AD92" s="11">
        <f>AE92+AF92+AG92</f>
        <v>0</v>
      </c>
      <c r="AE92" s="11"/>
      <c r="AF92" s="11"/>
      <c r="AG92" s="11"/>
      <c r="AH92" s="11"/>
      <c r="AI92" s="11" t="s">
        <v>10</v>
      </c>
      <c r="AJ92" s="11"/>
      <c r="AK92" s="7" t="s">
        <v>10</v>
      </c>
      <c r="AL92" s="73">
        <f t="shared" si="25"/>
        <v>10600</v>
      </c>
      <c r="AM92" s="73"/>
      <c r="AN92" s="73"/>
      <c r="AO92" s="12"/>
      <c r="AQ92" s="81"/>
      <c r="AS92" s="81"/>
      <c r="AT92" s="12"/>
    </row>
    <row r="93" spans="1:46" ht="24" customHeight="1">
      <c r="A93" s="39">
        <v>13</v>
      </c>
      <c r="B93" s="35" t="s">
        <v>70</v>
      </c>
      <c r="C93" s="22" t="s">
        <v>33</v>
      </c>
      <c r="D93" s="9"/>
      <c r="E93" s="9" t="s">
        <v>37</v>
      </c>
      <c r="F93" s="9"/>
      <c r="G93" s="11"/>
      <c r="H93" s="9"/>
      <c r="I93" s="9"/>
      <c r="J93" s="11">
        <v>8000</v>
      </c>
      <c r="K93" s="9"/>
      <c r="L93" s="11"/>
      <c r="M93" s="11">
        <f t="shared" si="26"/>
        <v>5800</v>
      </c>
      <c r="N93" s="11">
        <v>5800</v>
      </c>
      <c r="O93" s="11"/>
      <c r="P93" s="11"/>
      <c r="Q93" s="11"/>
      <c r="R93" s="11">
        <f t="shared" si="28"/>
        <v>4500</v>
      </c>
      <c r="S93" s="11">
        <v>4500</v>
      </c>
      <c r="T93" s="11"/>
      <c r="U93" s="11"/>
      <c r="V93" s="11">
        <f t="shared" si="27"/>
        <v>0</v>
      </c>
      <c r="W93" s="11"/>
      <c r="X93" s="11"/>
      <c r="Y93" s="11"/>
      <c r="Z93" s="11">
        <f t="shared" si="29"/>
        <v>0</v>
      </c>
      <c r="AA93" s="11"/>
      <c r="AB93" s="11"/>
      <c r="AC93" s="11"/>
      <c r="AD93" s="11">
        <f>AE93+AF93+AG93</f>
        <v>0</v>
      </c>
      <c r="AE93" s="11"/>
      <c r="AF93" s="11"/>
      <c r="AG93" s="11"/>
      <c r="AH93" s="11"/>
      <c r="AI93" s="11" t="s">
        <v>10</v>
      </c>
      <c r="AJ93" s="11"/>
      <c r="AK93" s="7" t="s">
        <v>10</v>
      </c>
      <c r="AL93" s="73">
        <f t="shared" si="25"/>
        <v>10300</v>
      </c>
      <c r="AM93" s="73"/>
      <c r="AN93" s="73"/>
      <c r="AO93" s="12"/>
      <c r="AQ93" s="81"/>
      <c r="AS93" s="81"/>
      <c r="AT93" s="12"/>
    </row>
    <row r="94" spans="1:46" ht="36" customHeight="1">
      <c r="A94" s="39">
        <v>14</v>
      </c>
      <c r="B94" s="30" t="s">
        <v>269</v>
      </c>
      <c r="C94" s="22" t="s">
        <v>270</v>
      </c>
      <c r="D94" s="9"/>
      <c r="E94" s="9" t="s">
        <v>37</v>
      </c>
      <c r="F94" s="9"/>
      <c r="G94" s="11"/>
      <c r="H94" s="9"/>
      <c r="I94" s="9"/>
      <c r="J94" s="11">
        <v>7000</v>
      </c>
      <c r="K94" s="9"/>
      <c r="L94" s="11"/>
      <c r="M94" s="11"/>
      <c r="N94" s="11"/>
      <c r="O94" s="11"/>
      <c r="P94" s="11"/>
      <c r="Q94" s="11"/>
      <c r="R94" s="11">
        <f t="shared" si="28"/>
        <v>3000</v>
      </c>
      <c r="S94" s="11">
        <v>3000</v>
      </c>
      <c r="T94" s="11"/>
      <c r="U94" s="11"/>
      <c r="V94" s="11">
        <f t="shared" si="27"/>
        <v>3000</v>
      </c>
      <c r="W94" s="11">
        <v>3000</v>
      </c>
      <c r="X94" s="11"/>
      <c r="Y94" s="11"/>
      <c r="Z94" s="11">
        <f t="shared" si="29"/>
        <v>0</v>
      </c>
      <c r="AA94" s="11"/>
      <c r="AB94" s="11"/>
      <c r="AC94" s="11"/>
      <c r="AD94" s="11"/>
      <c r="AE94" s="11"/>
      <c r="AF94" s="11"/>
      <c r="AG94" s="11"/>
      <c r="AH94" s="11"/>
      <c r="AI94" s="11" t="s">
        <v>10</v>
      </c>
      <c r="AJ94" s="11"/>
      <c r="AK94" s="7" t="s">
        <v>10</v>
      </c>
      <c r="AL94" s="73">
        <f>N94+S94+W94+AA94+AE94</f>
        <v>6000</v>
      </c>
      <c r="AM94" s="73"/>
      <c r="AN94" s="73"/>
      <c r="AO94" s="12"/>
      <c r="AQ94" s="81"/>
      <c r="AS94" s="81"/>
      <c r="AT94" s="12"/>
    </row>
    <row r="95" spans="1:46" ht="36" customHeight="1">
      <c r="A95" s="39">
        <v>15</v>
      </c>
      <c r="B95" s="30" t="s">
        <v>281</v>
      </c>
      <c r="C95" s="22" t="s">
        <v>270</v>
      </c>
      <c r="D95" s="9"/>
      <c r="E95" s="9" t="s">
        <v>37</v>
      </c>
      <c r="F95" s="9"/>
      <c r="G95" s="11"/>
      <c r="H95" s="9"/>
      <c r="I95" s="9"/>
      <c r="J95" s="11">
        <v>15000</v>
      </c>
      <c r="K95" s="9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>
        <f t="shared" si="27"/>
        <v>3000</v>
      </c>
      <c r="W95" s="11">
        <v>3000</v>
      </c>
      <c r="X95" s="11"/>
      <c r="Y95" s="11"/>
      <c r="Z95" s="11">
        <f t="shared" si="29"/>
        <v>8000</v>
      </c>
      <c r="AA95" s="11">
        <v>8000</v>
      </c>
      <c r="AB95" s="11"/>
      <c r="AC95" s="11"/>
      <c r="AD95" s="11"/>
      <c r="AE95" s="11"/>
      <c r="AF95" s="11"/>
      <c r="AG95" s="11"/>
      <c r="AH95" s="11"/>
      <c r="AI95" s="11" t="s">
        <v>45</v>
      </c>
      <c r="AJ95" s="11"/>
      <c r="AK95" s="7" t="s">
        <v>45</v>
      </c>
      <c r="AL95" s="73">
        <f>N95+S95+W95+AA95+AE95</f>
        <v>11000</v>
      </c>
      <c r="AM95" s="73"/>
      <c r="AN95" s="73"/>
      <c r="AO95" s="12"/>
      <c r="AQ95" s="81"/>
      <c r="AS95" s="81"/>
      <c r="AT95" s="12"/>
    </row>
    <row r="96" spans="1:46" ht="35.25" customHeight="1">
      <c r="A96" s="39">
        <v>16</v>
      </c>
      <c r="B96" s="30" t="s">
        <v>58</v>
      </c>
      <c r="C96" s="22" t="s">
        <v>33</v>
      </c>
      <c r="D96" s="9"/>
      <c r="E96" s="9" t="s">
        <v>37</v>
      </c>
      <c r="F96" s="9"/>
      <c r="G96" s="11"/>
      <c r="H96" s="9"/>
      <c r="I96" s="9"/>
      <c r="J96" s="11">
        <v>7000</v>
      </c>
      <c r="K96" s="9"/>
      <c r="L96" s="11"/>
      <c r="M96" s="11">
        <f t="shared" si="26"/>
        <v>3000</v>
      </c>
      <c r="N96" s="11">
        <v>3000</v>
      </c>
      <c r="O96" s="11"/>
      <c r="P96" s="11"/>
      <c r="Q96" s="11"/>
      <c r="R96" s="11">
        <f t="shared" si="28"/>
        <v>0</v>
      </c>
      <c r="S96" s="11">
        <v>0</v>
      </c>
      <c r="T96" s="11"/>
      <c r="U96" s="11"/>
      <c r="V96" s="11">
        <f t="shared" si="27"/>
        <v>0</v>
      </c>
      <c r="W96" s="11"/>
      <c r="X96" s="11"/>
      <c r="Y96" s="11"/>
      <c r="Z96" s="11">
        <f t="shared" si="29"/>
        <v>0</v>
      </c>
      <c r="AA96" s="11"/>
      <c r="AB96" s="11"/>
      <c r="AC96" s="11"/>
      <c r="AD96" s="11">
        <f>AE96+AF96+AG96</f>
        <v>0</v>
      </c>
      <c r="AE96" s="11"/>
      <c r="AF96" s="11"/>
      <c r="AG96" s="11"/>
      <c r="AH96" s="11"/>
      <c r="AI96" s="11" t="s">
        <v>46</v>
      </c>
      <c r="AJ96" s="11"/>
      <c r="AK96" s="7" t="s">
        <v>46</v>
      </c>
      <c r="AL96" s="73">
        <f t="shared" si="25"/>
        <v>3000</v>
      </c>
      <c r="AM96" s="73"/>
      <c r="AN96" s="73"/>
      <c r="AO96" s="12"/>
      <c r="AQ96" s="81"/>
      <c r="AS96" s="81"/>
      <c r="AT96" s="12"/>
    </row>
    <row r="97" spans="1:46" ht="30" customHeight="1">
      <c r="A97" s="39">
        <v>17</v>
      </c>
      <c r="B97" s="30" t="s">
        <v>179</v>
      </c>
      <c r="C97" s="22" t="s">
        <v>33</v>
      </c>
      <c r="D97" s="9"/>
      <c r="E97" s="9" t="s">
        <v>37</v>
      </c>
      <c r="F97" s="9"/>
      <c r="G97" s="11"/>
      <c r="H97" s="9"/>
      <c r="I97" s="9"/>
      <c r="J97" s="11">
        <v>1200</v>
      </c>
      <c r="K97" s="9"/>
      <c r="L97" s="11"/>
      <c r="M97" s="11">
        <f t="shared" si="26"/>
        <v>720</v>
      </c>
      <c r="N97" s="11">
        <v>720</v>
      </c>
      <c r="O97" s="11"/>
      <c r="P97" s="11"/>
      <c r="Q97" s="11"/>
      <c r="R97" s="11">
        <f t="shared" si="28"/>
        <v>0</v>
      </c>
      <c r="S97" s="11"/>
      <c r="T97" s="11"/>
      <c r="U97" s="11"/>
      <c r="V97" s="11">
        <f t="shared" si="27"/>
        <v>0</v>
      </c>
      <c r="W97" s="11"/>
      <c r="X97" s="11"/>
      <c r="Y97" s="11"/>
      <c r="Z97" s="11">
        <f t="shared" si="29"/>
        <v>0</v>
      </c>
      <c r="AA97" s="11"/>
      <c r="AB97" s="11"/>
      <c r="AC97" s="11"/>
      <c r="AD97" s="11">
        <f>AE97+AF97+AG97</f>
        <v>0</v>
      </c>
      <c r="AE97" s="11"/>
      <c r="AF97" s="11"/>
      <c r="AG97" s="11"/>
      <c r="AH97" s="11"/>
      <c r="AI97" s="11" t="s">
        <v>45</v>
      </c>
      <c r="AJ97" s="11"/>
      <c r="AK97" s="136" t="s">
        <v>45</v>
      </c>
      <c r="AL97" s="137">
        <f t="shared" si="25"/>
        <v>720</v>
      </c>
      <c r="AM97" s="73"/>
      <c r="AN97" s="73"/>
      <c r="AO97" s="12"/>
      <c r="AQ97" s="81"/>
      <c r="AS97" s="81"/>
      <c r="AT97" s="12"/>
    </row>
    <row r="98" spans="1:46" ht="36" customHeight="1">
      <c r="A98" s="39">
        <v>18</v>
      </c>
      <c r="B98" s="30" t="s">
        <v>178</v>
      </c>
      <c r="C98" s="22" t="s">
        <v>33</v>
      </c>
      <c r="D98" s="9"/>
      <c r="E98" s="9" t="s">
        <v>37</v>
      </c>
      <c r="F98" s="9"/>
      <c r="G98" s="11"/>
      <c r="H98" s="9"/>
      <c r="I98" s="9"/>
      <c r="J98" s="11">
        <v>1200</v>
      </c>
      <c r="K98" s="9"/>
      <c r="L98" s="11"/>
      <c r="M98" s="11">
        <f t="shared" si="26"/>
        <v>700</v>
      </c>
      <c r="N98" s="11">
        <v>700</v>
      </c>
      <c r="O98" s="11"/>
      <c r="P98" s="11"/>
      <c r="Q98" s="11"/>
      <c r="R98" s="11">
        <f t="shared" si="28"/>
        <v>0</v>
      </c>
      <c r="S98" s="11"/>
      <c r="T98" s="11"/>
      <c r="U98" s="11"/>
      <c r="V98" s="11">
        <f t="shared" si="27"/>
        <v>0</v>
      </c>
      <c r="W98" s="11"/>
      <c r="X98" s="11"/>
      <c r="Y98" s="11"/>
      <c r="Z98" s="11">
        <f t="shared" si="29"/>
        <v>0</v>
      </c>
      <c r="AA98" s="11"/>
      <c r="AB98" s="11"/>
      <c r="AC98" s="11"/>
      <c r="AD98" s="11">
        <f>AE98+AF98+AG98</f>
        <v>0</v>
      </c>
      <c r="AE98" s="11"/>
      <c r="AF98" s="11"/>
      <c r="AG98" s="11"/>
      <c r="AH98" s="11"/>
      <c r="AI98" s="11" t="s">
        <v>45</v>
      </c>
      <c r="AJ98" s="11"/>
      <c r="AK98" s="136" t="s">
        <v>45</v>
      </c>
      <c r="AL98" s="137">
        <f t="shared" si="25"/>
        <v>700</v>
      </c>
      <c r="AM98" s="73"/>
      <c r="AN98" s="73"/>
      <c r="AO98" s="12"/>
      <c r="AQ98" s="81"/>
      <c r="AS98" s="81"/>
      <c r="AT98" s="12"/>
    </row>
    <row r="99" spans="1:46" ht="36" customHeight="1">
      <c r="A99" s="39">
        <v>19</v>
      </c>
      <c r="B99" s="30" t="s">
        <v>263</v>
      </c>
      <c r="C99" s="22" t="s">
        <v>33</v>
      </c>
      <c r="D99" s="9"/>
      <c r="E99" s="9" t="s">
        <v>37</v>
      </c>
      <c r="F99" s="9"/>
      <c r="G99" s="11"/>
      <c r="H99" s="9"/>
      <c r="I99" s="9"/>
      <c r="J99" s="11">
        <v>11000</v>
      </c>
      <c r="K99" s="9"/>
      <c r="L99" s="11"/>
      <c r="M99" s="11">
        <f t="shared" si="26"/>
        <v>2890</v>
      </c>
      <c r="N99" s="11">
        <v>2890</v>
      </c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 t="s">
        <v>45</v>
      </c>
      <c r="AJ99" s="11"/>
      <c r="AK99" s="136" t="s">
        <v>45</v>
      </c>
      <c r="AL99" s="137">
        <f t="shared" si="25"/>
        <v>2890</v>
      </c>
      <c r="AM99" s="73"/>
      <c r="AN99" s="73"/>
      <c r="AO99" s="12"/>
      <c r="AQ99" s="81"/>
      <c r="AS99" s="81"/>
      <c r="AT99" s="12"/>
    </row>
    <row r="100" spans="1:46" ht="45.75" customHeight="1">
      <c r="A100" s="39">
        <v>20</v>
      </c>
      <c r="B100" s="10" t="s">
        <v>273</v>
      </c>
      <c r="C100" s="22" t="s">
        <v>33</v>
      </c>
      <c r="D100" s="9"/>
      <c r="E100" s="9" t="s">
        <v>37</v>
      </c>
      <c r="F100" s="9"/>
      <c r="G100" s="11"/>
      <c r="H100" s="9"/>
      <c r="I100" s="9"/>
      <c r="J100" s="11">
        <v>5000</v>
      </c>
      <c r="K100" s="9"/>
      <c r="L100" s="11"/>
      <c r="M100" s="11">
        <f t="shared" si="26"/>
        <v>0</v>
      </c>
      <c r="N100" s="11"/>
      <c r="O100" s="11"/>
      <c r="P100" s="11"/>
      <c r="Q100" s="11"/>
      <c r="R100" s="11">
        <f>S100+T100+U100</f>
        <v>3000</v>
      </c>
      <c r="S100" s="11">
        <v>3000</v>
      </c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 t="s">
        <v>46</v>
      </c>
      <c r="AJ100" s="11"/>
      <c r="AK100" s="7" t="s">
        <v>46</v>
      </c>
      <c r="AL100" s="137">
        <f t="shared" si="25"/>
        <v>3000</v>
      </c>
      <c r="AM100" s="73"/>
      <c r="AN100" s="73"/>
      <c r="AO100" s="12"/>
      <c r="AQ100" s="81"/>
      <c r="AS100" s="81"/>
      <c r="AT100" s="12"/>
    </row>
    <row r="101" spans="1:46" ht="36" customHeight="1">
      <c r="A101" s="39">
        <v>21</v>
      </c>
      <c r="B101" s="30" t="s">
        <v>275</v>
      </c>
      <c r="C101" s="22" t="s">
        <v>33</v>
      </c>
      <c r="D101" s="9"/>
      <c r="E101" s="9" t="s">
        <v>37</v>
      </c>
      <c r="F101" s="9"/>
      <c r="G101" s="11"/>
      <c r="H101" s="9"/>
      <c r="I101" s="9"/>
      <c r="J101" s="11">
        <v>12000</v>
      </c>
      <c r="K101" s="9"/>
      <c r="L101" s="11"/>
      <c r="M101" s="11">
        <f t="shared" si="26"/>
        <v>0</v>
      </c>
      <c r="N101" s="11"/>
      <c r="O101" s="11"/>
      <c r="P101" s="11"/>
      <c r="Q101" s="11"/>
      <c r="R101" s="11">
        <f>S101+T101+U101</f>
        <v>5000</v>
      </c>
      <c r="S101" s="11">
        <v>5000</v>
      </c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 t="s">
        <v>45</v>
      </c>
      <c r="AJ101" s="11"/>
      <c r="AK101" s="136" t="s">
        <v>45</v>
      </c>
      <c r="AL101" s="137">
        <f t="shared" si="25"/>
        <v>5000</v>
      </c>
      <c r="AM101" s="73"/>
      <c r="AN101" s="73"/>
      <c r="AO101" s="12"/>
      <c r="AQ101" s="81"/>
      <c r="AS101" s="81"/>
      <c r="AT101" s="12"/>
    </row>
    <row r="102" spans="1:46" ht="36" customHeight="1">
      <c r="A102" s="39">
        <v>22</v>
      </c>
      <c r="B102" s="30" t="s">
        <v>274</v>
      </c>
      <c r="C102" s="22" t="s">
        <v>33</v>
      </c>
      <c r="D102" s="9"/>
      <c r="E102" s="9" t="s">
        <v>37</v>
      </c>
      <c r="F102" s="9"/>
      <c r="G102" s="11"/>
      <c r="H102" s="9"/>
      <c r="I102" s="9"/>
      <c r="J102" s="11">
        <v>15000</v>
      </c>
      <c r="K102" s="9"/>
      <c r="L102" s="11"/>
      <c r="M102" s="11">
        <f t="shared" si="26"/>
        <v>0</v>
      </c>
      <c r="N102" s="11"/>
      <c r="O102" s="11"/>
      <c r="P102" s="11"/>
      <c r="Q102" s="11"/>
      <c r="R102" s="11">
        <f>S102+T102+U102</f>
        <v>6000</v>
      </c>
      <c r="S102" s="11">
        <v>6000</v>
      </c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 t="s">
        <v>45</v>
      </c>
      <c r="AJ102" s="11"/>
      <c r="AK102" s="136" t="s">
        <v>45</v>
      </c>
      <c r="AL102" s="137">
        <f t="shared" si="25"/>
        <v>6000</v>
      </c>
      <c r="AM102" s="73"/>
      <c r="AN102" s="73"/>
      <c r="AO102" s="12"/>
      <c r="AQ102" s="81"/>
      <c r="AS102" s="81"/>
      <c r="AT102" s="12"/>
    </row>
    <row r="103" spans="1:46" ht="33" customHeight="1">
      <c r="A103" s="39">
        <v>23</v>
      </c>
      <c r="B103" s="30" t="s">
        <v>67</v>
      </c>
      <c r="C103" s="21" t="s">
        <v>129</v>
      </c>
      <c r="D103" s="21"/>
      <c r="E103" s="9" t="s">
        <v>37</v>
      </c>
      <c r="F103" s="21"/>
      <c r="G103" s="11"/>
      <c r="H103" s="9"/>
      <c r="I103" s="11"/>
      <c r="J103" s="11">
        <v>2930</v>
      </c>
      <c r="K103" s="11"/>
      <c r="L103" s="11"/>
      <c r="M103" s="11">
        <f t="shared" si="26"/>
        <v>2620</v>
      </c>
      <c r="N103" s="11">
        <v>2620</v>
      </c>
      <c r="O103" s="11"/>
      <c r="P103" s="11"/>
      <c r="Q103" s="11"/>
      <c r="R103" s="11">
        <f>S103+T103+U103</f>
        <v>0</v>
      </c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26"/>
      <c r="AI103" s="11" t="s">
        <v>10</v>
      </c>
      <c r="AJ103" s="11"/>
      <c r="AK103" s="7" t="s">
        <v>10</v>
      </c>
      <c r="AL103" s="73">
        <f t="shared" si="25"/>
        <v>2620</v>
      </c>
      <c r="AM103" s="73"/>
      <c r="AN103" s="73"/>
      <c r="AO103" s="12"/>
      <c r="AQ103" s="81"/>
      <c r="AS103" s="81"/>
      <c r="AT103" s="12"/>
    </row>
    <row r="104" spans="1:46" ht="50.25" customHeight="1">
      <c r="A104" s="39">
        <v>24</v>
      </c>
      <c r="B104" s="30" t="s">
        <v>197</v>
      </c>
      <c r="C104" s="22" t="s">
        <v>194</v>
      </c>
      <c r="D104" s="21"/>
      <c r="E104" s="9" t="s">
        <v>37</v>
      </c>
      <c r="F104" s="24"/>
      <c r="G104" s="11"/>
      <c r="H104" s="9"/>
      <c r="I104" s="11"/>
      <c r="J104" s="11">
        <v>1500</v>
      </c>
      <c r="K104" s="11"/>
      <c r="L104" s="11"/>
      <c r="M104" s="11">
        <f t="shared" si="26"/>
        <v>1400</v>
      </c>
      <c r="N104" s="11">
        <v>1400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26"/>
      <c r="AI104" s="11" t="s">
        <v>10</v>
      </c>
      <c r="AJ104" s="11"/>
      <c r="AK104" s="7" t="s">
        <v>10</v>
      </c>
      <c r="AL104" s="73">
        <f t="shared" si="25"/>
        <v>1400</v>
      </c>
      <c r="AM104" s="73"/>
      <c r="AN104" s="73"/>
      <c r="AO104" s="12"/>
      <c r="AQ104" s="81"/>
      <c r="AS104" s="81"/>
      <c r="AT104" s="12"/>
    </row>
    <row r="105" spans="1:46" ht="38.25">
      <c r="A105" s="39">
        <v>25</v>
      </c>
      <c r="B105" s="30" t="s">
        <v>192</v>
      </c>
      <c r="C105" s="22" t="s">
        <v>194</v>
      </c>
      <c r="D105" s="21"/>
      <c r="E105" s="9" t="s">
        <v>37</v>
      </c>
      <c r="F105" s="24"/>
      <c r="G105" s="11"/>
      <c r="H105" s="9"/>
      <c r="I105" s="11"/>
      <c r="J105" s="11">
        <v>1200</v>
      </c>
      <c r="K105" s="11"/>
      <c r="L105" s="11"/>
      <c r="M105" s="11">
        <f t="shared" si="26"/>
        <v>1100</v>
      </c>
      <c r="N105" s="11">
        <v>1100</v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26"/>
      <c r="AI105" s="11" t="s">
        <v>10</v>
      </c>
      <c r="AJ105" s="11"/>
      <c r="AK105" s="7" t="s">
        <v>10</v>
      </c>
      <c r="AL105" s="73">
        <f t="shared" si="25"/>
        <v>1100</v>
      </c>
      <c r="AM105" s="73"/>
      <c r="AN105" s="73"/>
      <c r="AO105" s="12"/>
      <c r="AQ105" s="81"/>
      <c r="AS105" s="81"/>
      <c r="AT105" s="12"/>
    </row>
    <row r="106" spans="1:46" ht="38.25">
      <c r="A106" s="39">
        <v>26</v>
      </c>
      <c r="B106" s="30" t="s">
        <v>193</v>
      </c>
      <c r="C106" s="22" t="s">
        <v>195</v>
      </c>
      <c r="D106" s="21"/>
      <c r="E106" s="9" t="s">
        <v>37</v>
      </c>
      <c r="F106" s="24"/>
      <c r="G106" s="11"/>
      <c r="H106" s="9"/>
      <c r="I106" s="11"/>
      <c r="J106" s="11">
        <v>1200</v>
      </c>
      <c r="K106" s="11"/>
      <c r="L106" s="11"/>
      <c r="M106" s="11">
        <f t="shared" si="26"/>
        <v>1100</v>
      </c>
      <c r="N106" s="11">
        <v>1100</v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26"/>
      <c r="AI106" s="11" t="s">
        <v>10</v>
      </c>
      <c r="AJ106" s="11"/>
      <c r="AK106" s="7" t="s">
        <v>10</v>
      </c>
      <c r="AL106" s="73">
        <f t="shared" si="25"/>
        <v>1100</v>
      </c>
      <c r="AM106" s="73"/>
      <c r="AN106" s="73"/>
      <c r="AO106" s="12"/>
      <c r="AQ106" s="81"/>
      <c r="AS106" s="81"/>
      <c r="AT106" s="12"/>
    </row>
    <row r="107" spans="1:46" ht="29.25" customHeight="1">
      <c r="A107" s="39">
        <v>27</v>
      </c>
      <c r="B107" s="30" t="s">
        <v>72</v>
      </c>
      <c r="C107" s="10" t="s">
        <v>105</v>
      </c>
      <c r="D107" s="9"/>
      <c r="E107" s="9" t="s">
        <v>37</v>
      </c>
      <c r="F107" s="9"/>
      <c r="G107" s="11"/>
      <c r="H107" s="9"/>
      <c r="I107" s="9"/>
      <c r="J107" s="11">
        <v>1900</v>
      </c>
      <c r="K107" s="9"/>
      <c r="L107" s="11"/>
      <c r="M107" s="11">
        <f t="shared" si="26"/>
        <v>1640</v>
      </c>
      <c r="N107" s="11">
        <v>1640</v>
      </c>
      <c r="O107" s="11"/>
      <c r="P107" s="11"/>
      <c r="Q107" s="11"/>
      <c r="R107" s="11">
        <f t="shared" si="28"/>
        <v>0</v>
      </c>
      <c r="S107" s="11">
        <v>0</v>
      </c>
      <c r="T107" s="11"/>
      <c r="U107" s="11"/>
      <c r="V107" s="11">
        <f t="shared" si="27"/>
        <v>0</v>
      </c>
      <c r="W107" s="11"/>
      <c r="X107" s="11"/>
      <c r="Y107" s="11"/>
      <c r="Z107" s="11">
        <f t="shared" si="29"/>
        <v>0</v>
      </c>
      <c r="AA107" s="11"/>
      <c r="AB107" s="11"/>
      <c r="AC107" s="11"/>
      <c r="AD107" s="11">
        <f>AE107+AF107+AG107</f>
        <v>0</v>
      </c>
      <c r="AE107" s="11"/>
      <c r="AF107" s="11"/>
      <c r="AG107" s="11"/>
      <c r="AH107" s="11"/>
      <c r="AI107" s="11" t="s">
        <v>46</v>
      </c>
      <c r="AJ107" s="11"/>
      <c r="AK107" s="7" t="s">
        <v>46</v>
      </c>
      <c r="AL107" s="73">
        <f t="shared" si="25"/>
        <v>1640</v>
      </c>
      <c r="AM107" s="73"/>
      <c r="AN107" s="73"/>
      <c r="AO107" s="12"/>
      <c r="AQ107" s="81"/>
      <c r="AS107" s="81"/>
      <c r="AT107" s="12"/>
    </row>
    <row r="108" spans="1:46" ht="33" customHeight="1">
      <c r="A108" s="39">
        <v>28</v>
      </c>
      <c r="B108" s="30" t="s">
        <v>212</v>
      </c>
      <c r="C108" s="22" t="s">
        <v>33</v>
      </c>
      <c r="D108" s="21"/>
      <c r="E108" s="9" t="s">
        <v>37</v>
      </c>
      <c r="F108" s="24"/>
      <c r="G108" s="11"/>
      <c r="H108" s="9"/>
      <c r="I108" s="11"/>
      <c r="J108" s="11">
        <v>3400</v>
      </c>
      <c r="K108" s="11"/>
      <c r="L108" s="11"/>
      <c r="M108" s="11">
        <f t="shared" si="26"/>
        <v>0</v>
      </c>
      <c r="N108" s="11"/>
      <c r="O108" s="11"/>
      <c r="P108" s="11"/>
      <c r="Q108" s="11"/>
      <c r="R108" s="11">
        <f t="shared" si="28"/>
        <v>3000</v>
      </c>
      <c r="S108" s="11">
        <v>3000</v>
      </c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26"/>
      <c r="AI108" s="11" t="s">
        <v>10</v>
      </c>
      <c r="AJ108" s="11"/>
      <c r="AK108" s="7" t="s">
        <v>10</v>
      </c>
      <c r="AL108" s="73">
        <f t="shared" si="25"/>
        <v>3000</v>
      </c>
      <c r="AM108" s="73"/>
      <c r="AN108" s="73"/>
      <c r="AO108" s="12"/>
      <c r="AQ108" s="81"/>
      <c r="AS108" s="81"/>
      <c r="AT108" s="12"/>
    </row>
    <row r="109" spans="1:46" ht="36" customHeight="1">
      <c r="A109" s="39">
        <v>29</v>
      </c>
      <c r="B109" s="30" t="s">
        <v>168</v>
      </c>
      <c r="C109" s="22" t="s">
        <v>33</v>
      </c>
      <c r="D109" s="21"/>
      <c r="E109" s="9" t="s">
        <v>37</v>
      </c>
      <c r="F109" s="24"/>
      <c r="G109" s="11"/>
      <c r="H109" s="9"/>
      <c r="I109" s="11"/>
      <c r="J109" s="11">
        <v>25000</v>
      </c>
      <c r="K109" s="11"/>
      <c r="L109" s="11"/>
      <c r="M109" s="11">
        <f t="shared" si="26"/>
        <v>0</v>
      </c>
      <c r="N109" s="11"/>
      <c r="O109" s="11"/>
      <c r="P109" s="11"/>
      <c r="Q109" s="11"/>
      <c r="R109" s="11">
        <f t="shared" si="28"/>
        <v>2000</v>
      </c>
      <c r="S109" s="11">
        <v>2000</v>
      </c>
      <c r="T109" s="11"/>
      <c r="U109" s="11"/>
      <c r="V109" s="11">
        <f>W109+X109+Y109</f>
        <v>3000</v>
      </c>
      <c r="W109" s="11">
        <v>3000</v>
      </c>
      <c r="X109" s="11"/>
      <c r="Y109" s="11"/>
      <c r="Z109" s="11">
        <f>AA109+AB109+AC109</f>
        <v>5000</v>
      </c>
      <c r="AA109" s="11">
        <v>5000</v>
      </c>
      <c r="AB109" s="11"/>
      <c r="AC109" s="11"/>
      <c r="AD109" s="11">
        <f>AE109+AF109+AG109</f>
        <v>10000</v>
      </c>
      <c r="AE109" s="11">
        <v>10000</v>
      </c>
      <c r="AF109" s="11"/>
      <c r="AG109" s="11"/>
      <c r="AH109" s="26"/>
      <c r="AI109" s="11" t="s">
        <v>46</v>
      </c>
      <c r="AJ109" s="11"/>
      <c r="AK109" s="7" t="s">
        <v>46</v>
      </c>
      <c r="AL109" s="73">
        <f t="shared" si="25"/>
        <v>20000</v>
      </c>
      <c r="AM109" s="73"/>
      <c r="AN109" s="73"/>
      <c r="AO109" s="12"/>
      <c r="AQ109" s="81"/>
      <c r="AS109" s="81"/>
      <c r="AT109" s="12"/>
    </row>
    <row r="110" spans="1:46" ht="35.25" customHeight="1">
      <c r="A110" s="39">
        <v>30</v>
      </c>
      <c r="B110" s="30" t="s">
        <v>176</v>
      </c>
      <c r="C110" s="22" t="s">
        <v>183</v>
      </c>
      <c r="D110" s="21"/>
      <c r="E110" s="9" t="s">
        <v>37</v>
      </c>
      <c r="F110" s="24"/>
      <c r="G110" s="11"/>
      <c r="H110" s="9"/>
      <c r="I110" s="11"/>
      <c r="J110" s="11">
        <v>15000</v>
      </c>
      <c r="K110" s="11"/>
      <c r="L110" s="11"/>
      <c r="M110" s="11">
        <f t="shared" si="26"/>
        <v>0</v>
      </c>
      <c r="N110" s="11"/>
      <c r="O110" s="11"/>
      <c r="P110" s="11"/>
      <c r="Q110" s="11"/>
      <c r="R110" s="11">
        <f aca="true" t="shared" si="30" ref="R110:R118">S110+T110+U110</f>
        <v>0</v>
      </c>
      <c r="S110" s="11"/>
      <c r="T110" s="11"/>
      <c r="U110" s="11"/>
      <c r="V110" s="11">
        <f>W110+X110+Y110</f>
        <v>5000</v>
      </c>
      <c r="W110" s="11">
        <v>5000</v>
      </c>
      <c r="X110" s="11"/>
      <c r="Y110" s="11"/>
      <c r="Z110" s="11">
        <f>AA110+AB110+AC110</f>
        <v>5000</v>
      </c>
      <c r="AA110" s="11">
        <v>5000</v>
      </c>
      <c r="AB110" s="11"/>
      <c r="AC110" s="11"/>
      <c r="AD110" s="11">
        <f>AE110+AF110+AG110</f>
        <v>5000</v>
      </c>
      <c r="AE110" s="11">
        <v>5000</v>
      </c>
      <c r="AF110" s="11"/>
      <c r="AG110" s="11"/>
      <c r="AH110" s="26"/>
      <c r="AI110" s="11" t="s">
        <v>46</v>
      </c>
      <c r="AJ110" s="11"/>
      <c r="AK110" s="7" t="s">
        <v>46</v>
      </c>
      <c r="AL110" s="73">
        <f t="shared" si="25"/>
        <v>15000</v>
      </c>
      <c r="AM110" s="73"/>
      <c r="AN110" s="73"/>
      <c r="AO110" s="12"/>
      <c r="AQ110" s="81"/>
      <c r="AS110" s="81"/>
      <c r="AT110" s="12"/>
    </row>
    <row r="111" spans="1:46" ht="51">
      <c r="A111" s="39">
        <v>31</v>
      </c>
      <c r="B111" s="30" t="s">
        <v>236</v>
      </c>
      <c r="C111" s="22" t="s">
        <v>183</v>
      </c>
      <c r="D111" s="9"/>
      <c r="E111" s="9" t="s">
        <v>37</v>
      </c>
      <c r="F111" s="9"/>
      <c r="G111" s="11"/>
      <c r="H111" s="9"/>
      <c r="I111" s="9"/>
      <c r="J111" s="11">
        <v>2000</v>
      </c>
      <c r="K111" s="9"/>
      <c r="L111" s="11"/>
      <c r="M111" s="11">
        <f t="shared" si="26"/>
        <v>2000</v>
      </c>
      <c r="N111" s="11">
        <v>2000</v>
      </c>
      <c r="O111" s="11"/>
      <c r="P111" s="11"/>
      <c r="Q111" s="11"/>
      <c r="R111" s="11">
        <f t="shared" si="30"/>
        <v>0</v>
      </c>
      <c r="S111" s="11"/>
      <c r="T111" s="11"/>
      <c r="U111" s="11"/>
      <c r="V111" s="11">
        <f>W111+X111+Y111</f>
        <v>0</v>
      </c>
      <c r="W111" s="11"/>
      <c r="X111" s="11"/>
      <c r="Y111" s="11"/>
      <c r="Z111" s="11">
        <f>AA111+AB111+AC111</f>
        <v>0</v>
      </c>
      <c r="AA111" s="11"/>
      <c r="AB111" s="11"/>
      <c r="AC111" s="11"/>
      <c r="AD111" s="11">
        <f>AE111+AF111+AG111</f>
        <v>0</v>
      </c>
      <c r="AE111" s="11"/>
      <c r="AF111" s="11"/>
      <c r="AG111" s="11"/>
      <c r="AH111" s="11"/>
      <c r="AI111" s="11" t="s">
        <v>46</v>
      </c>
      <c r="AJ111" s="11"/>
      <c r="AK111" s="7" t="s">
        <v>46</v>
      </c>
      <c r="AL111" s="73">
        <f t="shared" si="25"/>
        <v>2000</v>
      </c>
      <c r="AM111" s="73"/>
      <c r="AN111" s="73"/>
      <c r="AO111" s="12"/>
      <c r="AQ111" s="81"/>
      <c r="AS111" s="81"/>
      <c r="AT111" s="12"/>
    </row>
    <row r="112" spans="1:46" ht="39" customHeight="1">
      <c r="A112" s="39">
        <v>32</v>
      </c>
      <c r="B112" s="30" t="s">
        <v>262</v>
      </c>
      <c r="C112" s="22" t="s">
        <v>183</v>
      </c>
      <c r="D112" s="9"/>
      <c r="E112" s="9" t="s">
        <v>37</v>
      </c>
      <c r="F112" s="9"/>
      <c r="G112" s="11"/>
      <c r="H112" s="9"/>
      <c r="I112" s="9"/>
      <c r="J112" s="11">
        <v>6000</v>
      </c>
      <c r="K112" s="9"/>
      <c r="L112" s="11"/>
      <c r="M112" s="11">
        <f t="shared" si="26"/>
        <v>1070</v>
      </c>
      <c r="N112" s="11">
        <v>1070</v>
      </c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 t="s">
        <v>46</v>
      </c>
      <c r="AJ112" s="11"/>
      <c r="AK112" s="7" t="s">
        <v>46</v>
      </c>
      <c r="AL112" s="73">
        <f>N112+S112+W112+AA112+AE112</f>
        <v>1070</v>
      </c>
      <c r="AM112" s="73"/>
      <c r="AN112" s="73"/>
      <c r="AO112" s="12"/>
      <c r="AQ112" s="81"/>
      <c r="AS112" s="81"/>
      <c r="AT112" s="12"/>
    </row>
    <row r="113" spans="1:46" ht="40.5" customHeight="1">
      <c r="A113" s="39">
        <v>33</v>
      </c>
      <c r="B113" s="36" t="s">
        <v>84</v>
      </c>
      <c r="C113" s="10" t="s">
        <v>110</v>
      </c>
      <c r="D113" s="9"/>
      <c r="E113" s="9" t="s">
        <v>37</v>
      </c>
      <c r="F113" s="9"/>
      <c r="G113" s="11"/>
      <c r="H113" s="9"/>
      <c r="I113" s="9"/>
      <c r="J113" s="11">
        <v>5000</v>
      </c>
      <c r="K113" s="9"/>
      <c r="L113" s="11"/>
      <c r="M113" s="11">
        <f aca="true" t="shared" si="31" ref="M113:M120">N113+P113</f>
        <v>2760</v>
      </c>
      <c r="N113" s="11">
        <v>2760</v>
      </c>
      <c r="O113" s="11"/>
      <c r="P113" s="11"/>
      <c r="Q113" s="11"/>
      <c r="R113" s="11">
        <f t="shared" si="30"/>
        <v>0</v>
      </c>
      <c r="S113" s="11">
        <v>0</v>
      </c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 t="s">
        <v>45</v>
      </c>
      <c r="AJ113" s="11"/>
      <c r="AK113" s="7" t="s">
        <v>45</v>
      </c>
      <c r="AL113" s="73">
        <f>N113+S113+W113+AA113+AE113</f>
        <v>2760</v>
      </c>
      <c r="AM113" s="73"/>
      <c r="AN113" s="73"/>
      <c r="AO113" s="12"/>
      <c r="AQ113" s="81"/>
      <c r="AS113" s="81"/>
      <c r="AT113" s="12"/>
    </row>
    <row r="114" spans="1:46" ht="50.25" customHeight="1">
      <c r="A114" s="39">
        <v>34</v>
      </c>
      <c r="B114" s="36" t="s">
        <v>240</v>
      </c>
      <c r="C114" s="10" t="s">
        <v>103</v>
      </c>
      <c r="D114" s="9"/>
      <c r="E114" s="9" t="s">
        <v>37</v>
      </c>
      <c r="F114" s="9"/>
      <c r="G114" s="11"/>
      <c r="H114" s="9"/>
      <c r="I114" s="9"/>
      <c r="J114" s="11">
        <v>3130</v>
      </c>
      <c r="K114" s="9"/>
      <c r="L114" s="11"/>
      <c r="M114" s="11">
        <f t="shared" si="31"/>
        <v>1000</v>
      </c>
      <c r="N114" s="11">
        <v>1000</v>
      </c>
      <c r="O114" s="11"/>
      <c r="P114" s="11"/>
      <c r="Q114" s="11"/>
      <c r="R114" s="11">
        <f t="shared" si="30"/>
        <v>1500</v>
      </c>
      <c r="S114" s="11">
        <v>1500</v>
      </c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 t="s">
        <v>45</v>
      </c>
      <c r="AJ114" s="11"/>
      <c r="AK114" s="7" t="s">
        <v>45</v>
      </c>
      <c r="AL114" s="73">
        <f>N114+S114+W114+AA114+AE114</f>
        <v>2500</v>
      </c>
      <c r="AM114" s="73"/>
      <c r="AN114" s="73"/>
      <c r="AO114" s="12"/>
      <c r="AQ114" s="81"/>
      <c r="AS114" s="81"/>
      <c r="AT114" s="12"/>
    </row>
    <row r="115" spans="1:46" ht="43.5" customHeight="1">
      <c r="A115" s="39">
        <v>35</v>
      </c>
      <c r="B115" s="36" t="s">
        <v>241</v>
      </c>
      <c r="C115" s="10" t="s">
        <v>103</v>
      </c>
      <c r="D115" s="9"/>
      <c r="E115" s="9" t="s">
        <v>37</v>
      </c>
      <c r="F115" s="9"/>
      <c r="G115" s="11"/>
      <c r="H115" s="9"/>
      <c r="I115" s="9"/>
      <c r="J115" s="11">
        <v>11878</v>
      </c>
      <c r="K115" s="9"/>
      <c r="L115" s="11"/>
      <c r="M115" s="11">
        <f t="shared" si="31"/>
        <v>3000</v>
      </c>
      <c r="N115" s="11">
        <v>3000</v>
      </c>
      <c r="O115" s="11"/>
      <c r="P115" s="11"/>
      <c r="Q115" s="11"/>
      <c r="R115" s="11">
        <f t="shared" si="30"/>
        <v>3000</v>
      </c>
      <c r="S115" s="11">
        <v>3000</v>
      </c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 t="s">
        <v>45</v>
      </c>
      <c r="AJ115" s="11"/>
      <c r="AK115" s="7" t="s">
        <v>45</v>
      </c>
      <c r="AL115" s="73">
        <f>N115+S115+W115+AA115+AE115</f>
        <v>6000</v>
      </c>
      <c r="AM115" s="73"/>
      <c r="AN115" s="73"/>
      <c r="AO115" s="12"/>
      <c r="AQ115" s="81"/>
      <c r="AS115" s="81"/>
      <c r="AT115" s="12"/>
    </row>
    <row r="116" spans="1:46" ht="43.5" customHeight="1">
      <c r="A116" s="39">
        <v>36</v>
      </c>
      <c r="B116" s="30" t="s">
        <v>261</v>
      </c>
      <c r="C116" s="10" t="s">
        <v>103</v>
      </c>
      <c r="D116" s="9"/>
      <c r="E116" s="9" t="s">
        <v>37</v>
      </c>
      <c r="F116" s="9"/>
      <c r="G116" s="11"/>
      <c r="H116" s="9"/>
      <c r="I116" s="9"/>
      <c r="J116" s="11">
        <v>11000</v>
      </c>
      <c r="K116" s="9"/>
      <c r="L116" s="11"/>
      <c r="M116" s="11">
        <f t="shared" si="31"/>
        <v>4000</v>
      </c>
      <c r="N116" s="11">
        <v>4000</v>
      </c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 t="s">
        <v>45</v>
      </c>
      <c r="AJ116" s="11"/>
      <c r="AK116" s="7" t="s">
        <v>45</v>
      </c>
      <c r="AL116" s="73">
        <f>N116+S116+W116+AA116+AE116</f>
        <v>4000</v>
      </c>
      <c r="AM116" s="73"/>
      <c r="AN116" s="73"/>
      <c r="AO116" s="12"/>
      <c r="AQ116" s="81"/>
      <c r="AS116" s="81"/>
      <c r="AT116" s="12"/>
    </row>
    <row r="117" spans="1:46" ht="39.75" customHeight="1">
      <c r="A117" s="39">
        <v>37</v>
      </c>
      <c r="B117" s="36" t="s">
        <v>237</v>
      </c>
      <c r="C117" s="10" t="s">
        <v>104</v>
      </c>
      <c r="D117" s="9"/>
      <c r="E117" s="9" t="s">
        <v>37</v>
      </c>
      <c r="F117" s="9"/>
      <c r="G117" s="11"/>
      <c r="H117" s="9"/>
      <c r="I117" s="9"/>
      <c r="J117" s="11">
        <v>4537</v>
      </c>
      <c r="K117" s="9"/>
      <c r="L117" s="11"/>
      <c r="M117" s="11">
        <f t="shared" si="31"/>
        <v>2905</v>
      </c>
      <c r="N117" s="11">
        <v>2905</v>
      </c>
      <c r="O117" s="11"/>
      <c r="P117" s="11"/>
      <c r="Q117" s="11"/>
      <c r="R117" s="11">
        <f t="shared" si="30"/>
        <v>0</v>
      </c>
      <c r="S117" s="11">
        <v>0</v>
      </c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 t="s">
        <v>45</v>
      </c>
      <c r="AJ117" s="11"/>
      <c r="AK117" s="7" t="s">
        <v>45</v>
      </c>
      <c r="AL117" s="73">
        <f aca="true" t="shared" si="32" ref="AL117:AL130">N117+S117+W117+AA117+AE117</f>
        <v>2905</v>
      </c>
      <c r="AM117" s="73"/>
      <c r="AN117" s="73"/>
      <c r="AO117" s="12"/>
      <c r="AQ117" s="81"/>
      <c r="AS117" s="81"/>
      <c r="AT117" s="12"/>
    </row>
    <row r="118" spans="1:46" ht="33" customHeight="1">
      <c r="A118" s="39">
        <v>38</v>
      </c>
      <c r="B118" s="36" t="s">
        <v>238</v>
      </c>
      <c r="C118" s="10" t="s">
        <v>104</v>
      </c>
      <c r="D118" s="9"/>
      <c r="E118" s="9" t="s">
        <v>37</v>
      </c>
      <c r="F118" s="9"/>
      <c r="G118" s="11"/>
      <c r="H118" s="9"/>
      <c r="I118" s="9"/>
      <c r="J118" s="11">
        <v>3500</v>
      </c>
      <c r="K118" s="9"/>
      <c r="L118" s="11"/>
      <c r="M118" s="11">
        <f t="shared" si="31"/>
        <v>1000</v>
      </c>
      <c r="N118" s="11">
        <v>1000</v>
      </c>
      <c r="O118" s="11"/>
      <c r="P118" s="11"/>
      <c r="Q118" s="11"/>
      <c r="R118" s="11">
        <f t="shared" si="30"/>
        <v>1000</v>
      </c>
      <c r="S118" s="11">
        <v>1000</v>
      </c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 t="s">
        <v>45</v>
      </c>
      <c r="AJ118" s="11"/>
      <c r="AK118" s="7" t="s">
        <v>45</v>
      </c>
      <c r="AL118" s="73">
        <f t="shared" si="32"/>
        <v>2000</v>
      </c>
      <c r="AM118" s="73"/>
      <c r="AN118" s="73"/>
      <c r="AO118" s="12"/>
      <c r="AQ118" s="81"/>
      <c r="AS118" s="81"/>
      <c r="AT118" s="12"/>
    </row>
    <row r="119" spans="1:46" ht="36" customHeight="1">
      <c r="A119" s="39">
        <v>39</v>
      </c>
      <c r="B119" s="36" t="s">
        <v>239</v>
      </c>
      <c r="C119" s="10" t="s">
        <v>104</v>
      </c>
      <c r="D119" s="9"/>
      <c r="E119" s="9" t="s">
        <v>37</v>
      </c>
      <c r="F119" s="9"/>
      <c r="G119" s="11"/>
      <c r="H119" s="9"/>
      <c r="I119" s="9"/>
      <c r="J119" s="11">
        <v>1500</v>
      </c>
      <c r="K119" s="9"/>
      <c r="L119" s="11"/>
      <c r="M119" s="11">
        <f t="shared" si="31"/>
        <v>1000</v>
      </c>
      <c r="N119" s="11">
        <v>1000</v>
      </c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 t="s">
        <v>45</v>
      </c>
      <c r="AJ119" s="11"/>
      <c r="AK119" s="7" t="s">
        <v>45</v>
      </c>
      <c r="AL119" s="73">
        <f t="shared" si="32"/>
        <v>1000</v>
      </c>
      <c r="AM119" s="73"/>
      <c r="AN119" s="73"/>
      <c r="AO119" s="12"/>
      <c r="AQ119" s="81"/>
      <c r="AS119" s="81"/>
      <c r="AT119" s="12"/>
    </row>
    <row r="120" spans="1:46" ht="33" customHeight="1">
      <c r="A120" s="39">
        <v>40</v>
      </c>
      <c r="B120" s="36" t="s">
        <v>85</v>
      </c>
      <c r="C120" s="10" t="s">
        <v>104</v>
      </c>
      <c r="D120" s="9"/>
      <c r="E120" s="9" t="s">
        <v>37</v>
      </c>
      <c r="F120" s="9"/>
      <c r="G120" s="11"/>
      <c r="H120" s="9"/>
      <c r="I120" s="9"/>
      <c r="J120" s="11">
        <v>10000</v>
      </c>
      <c r="K120" s="9"/>
      <c r="L120" s="11"/>
      <c r="M120" s="11">
        <f t="shared" si="31"/>
        <v>3500</v>
      </c>
      <c r="N120" s="11">
        <v>3500</v>
      </c>
      <c r="O120" s="11"/>
      <c r="P120" s="11"/>
      <c r="Q120" s="11"/>
      <c r="R120" s="11">
        <f>S120+T120+U120</f>
        <v>4200</v>
      </c>
      <c r="S120" s="11">
        <v>4200</v>
      </c>
      <c r="T120" s="11"/>
      <c r="U120" s="11"/>
      <c r="V120" s="11">
        <f aca="true" t="shared" si="33" ref="V120:V125">W120+X120+Y120</f>
        <v>0</v>
      </c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 t="s">
        <v>45</v>
      </c>
      <c r="AJ120" s="11"/>
      <c r="AK120" s="7" t="s">
        <v>45</v>
      </c>
      <c r="AL120" s="73">
        <f t="shared" si="32"/>
        <v>7700</v>
      </c>
      <c r="AM120" s="73"/>
      <c r="AN120" s="73"/>
      <c r="AO120" s="12"/>
      <c r="AQ120" s="81"/>
      <c r="AS120" s="81"/>
      <c r="AT120" s="12"/>
    </row>
    <row r="121" spans="1:46" ht="38.25">
      <c r="A121" s="39">
        <v>41</v>
      </c>
      <c r="B121" s="20" t="s">
        <v>167</v>
      </c>
      <c r="C121" s="21" t="s">
        <v>96</v>
      </c>
      <c r="D121" s="9"/>
      <c r="E121" s="9" t="s">
        <v>37</v>
      </c>
      <c r="F121" s="9"/>
      <c r="G121" s="11"/>
      <c r="H121" s="9"/>
      <c r="I121" s="9"/>
      <c r="J121" s="11">
        <v>55000</v>
      </c>
      <c r="K121" s="9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>
        <f t="shared" si="33"/>
        <v>15000</v>
      </c>
      <c r="W121" s="11">
        <v>15000</v>
      </c>
      <c r="X121" s="11"/>
      <c r="Y121" s="11"/>
      <c r="Z121" s="11">
        <f aca="true" t="shared" si="34" ref="Z121:Z126">AA121+AB121+AC121</f>
        <v>19000</v>
      </c>
      <c r="AA121" s="11">
        <v>19000</v>
      </c>
      <c r="AB121" s="11"/>
      <c r="AC121" s="11"/>
      <c r="AD121" s="11">
        <f>AE121+AF121+AG121</f>
        <v>20700</v>
      </c>
      <c r="AE121" s="11">
        <v>20700</v>
      </c>
      <c r="AF121" s="11"/>
      <c r="AG121" s="11"/>
      <c r="AH121" s="11"/>
      <c r="AI121" s="11" t="s">
        <v>45</v>
      </c>
      <c r="AJ121" s="11" t="s">
        <v>78</v>
      </c>
      <c r="AK121" s="7" t="s">
        <v>45</v>
      </c>
      <c r="AL121" s="73">
        <f t="shared" si="32"/>
        <v>54700</v>
      </c>
      <c r="AM121" s="73"/>
      <c r="AN121" s="73"/>
      <c r="AO121" s="12"/>
      <c r="AQ121" s="81"/>
      <c r="AS121" s="81"/>
      <c r="AT121" s="12"/>
    </row>
    <row r="122" spans="1:46" ht="38.25">
      <c r="A122" s="39">
        <v>42</v>
      </c>
      <c r="B122" s="45" t="s">
        <v>230</v>
      </c>
      <c r="C122" s="22" t="s">
        <v>183</v>
      </c>
      <c r="D122" s="9"/>
      <c r="E122" s="9" t="s">
        <v>37</v>
      </c>
      <c r="F122" s="9"/>
      <c r="G122" s="11"/>
      <c r="H122" s="9"/>
      <c r="I122" s="9"/>
      <c r="J122" s="11">
        <v>9000</v>
      </c>
      <c r="K122" s="9"/>
      <c r="L122" s="11"/>
      <c r="M122" s="11">
        <f>N122+P122+Q122</f>
        <v>0</v>
      </c>
      <c r="N122" s="11"/>
      <c r="O122" s="11"/>
      <c r="P122" s="11"/>
      <c r="Q122" s="11"/>
      <c r="R122" s="11">
        <f>S122+T122+U122</f>
        <v>0</v>
      </c>
      <c r="S122" s="11">
        <v>0</v>
      </c>
      <c r="T122" s="11"/>
      <c r="U122" s="11"/>
      <c r="V122" s="11">
        <f t="shared" si="33"/>
        <v>2000</v>
      </c>
      <c r="W122" s="11">
        <v>2000</v>
      </c>
      <c r="X122" s="11"/>
      <c r="Y122" s="11"/>
      <c r="Z122" s="11">
        <f t="shared" si="34"/>
        <v>2000</v>
      </c>
      <c r="AA122" s="11">
        <v>2000</v>
      </c>
      <c r="AB122" s="11"/>
      <c r="AC122" s="11"/>
      <c r="AD122" s="11"/>
      <c r="AE122" s="11"/>
      <c r="AF122" s="11"/>
      <c r="AG122" s="11"/>
      <c r="AH122" s="26"/>
      <c r="AI122" s="11" t="s">
        <v>46</v>
      </c>
      <c r="AJ122" s="11" t="s">
        <v>78</v>
      </c>
      <c r="AK122" s="7" t="s">
        <v>46</v>
      </c>
      <c r="AL122" s="73">
        <f t="shared" si="32"/>
        <v>4000</v>
      </c>
      <c r="AM122" s="73"/>
      <c r="AN122" s="73"/>
      <c r="AO122" s="12"/>
      <c r="AQ122" s="81"/>
      <c r="AS122" s="81"/>
      <c r="AT122" s="12"/>
    </row>
    <row r="123" spans="1:46" ht="49.5" customHeight="1">
      <c r="A123" s="39">
        <v>43</v>
      </c>
      <c r="B123" s="45" t="s">
        <v>242</v>
      </c>
      <c r="C123" s="21" t="s">
        <v>243</v>
      </c>
      <c r="D123" s="21"/>
      <c r="E123" s="9" t="s">
        <v>37</v>
      </c>
      <c r="F123" s="24"/>
      <c r="G123" s="11"/>
      <c r="H123" s="9"/>
      <c r="I123" s="11"/>
      <c r="J123" s="11">
        <v>65000</v>
      </c>
      <c r="K123" s="11"/>
      <c r="L123" s="11"/>
      <c r="M123" s="11">
        <f>N123+P123+Q123</f>
        <v>8365</v>
      </c>
      <c r="N123" s="11">
        <v>8365</v>
      </c>
      <c r="O123" s="11"/>
      <c r="P123" s="11"/>
      <c r="Q123" s="11"/>
      <c r="R123" s="11">
        <f>S123+T123+U123</f>
        <v>3870</v>
      </c>
      <c r="S123" s="11">
        <v>3870</v>
      </c>
      <c r="T123" s="11"/>
      <c r="U123" s="11"/>
      <c r="V123" s="11">
        <f t="shared" si="33"/>
        <v>3000</v>
      </c>
      <c r="W123" s="11">
        <v>3000</v>
      </c>
      <c r="X123" s="11"/>
      <c r="Y123" s="11"/>
      <c r="Z123" s="11">
        <f t="shared" si="34"/>
        <v>3400</v>
      </c>
      <c r="AA123" s="11">
        <v>3400</v>
      </c>
      <c r="AB123" s="11"/>
      <c r="AC123" s="11"/>
      <c r="AD123" s="11">
        <f>AE123+AF123+AG123</f>
        <v>4300</v>
      </c>
      <c r="AE123" s="11">
        <v>4300</v>
      </c>
      <c r="AF123" s="11"/>
      <c r="AG123" s="11"/>
      <c r="AH123" s="26"/>
      <c r="AI123" s="11" t="s">
        <v>46</v>
      </c>
      <c r="AJ123" s="11" t="s">
        <v>78</v>
      </c>
      <c r="AK123" s="7" t="s">
        <v>46</v>
      </c>
      <c r="AL123" s="73">
        <f t="shared" si="32"/>
        <v>22935</v>
      </c>
      <c r="AM123" s="73"/>
      <c r="AN123" s="73"/>
      <c r="AO123" s="12"/>
      <c r="AQ123" s="81"/>
      <c r="AS123" s="81"/>
      <c r="AT123" s="12"/>
    </row>
    <row r="124" spans="1:46" ht="68.25" customHeight="1">
      <c r="A124" s="39">
        <v>44</v>
      </c>
      <c r="B124" s="45" t="s">
        <v>166</v>
      </c>
      <c r="C124" s="21" t="s">
        <v>97</v>
      </c>
      <c r="D124" s="21"/>
      <c r="E124" s="9" t="s">
        <v>37</v>
      </c>
      <c r="F124" s="24"/>
      <c r="G124" s="11"/>
      <c r="H124" s="9"/>
      <c r="I124" s="11"/>
      <c r="J124" s="11">
        <v>24000</v>
      </c>
      <c r="K124" s="11"/>
      <c r="L124" s="11"/>
      <c r="M124" s="11">
        <f>N124+P124+Q124</f>
        <v>22100</v>
      </c>
      <c r="N124" s="11">
        <v>22100</v>
      </c>
      <c r="O124" s="11"/>
      <c r="P124" s="11"/>
      <c r="Q124" s="11"/>
      <c r="R124" s="11">
        <f>S124+T124+U124</f>
        <v>5796</v>
      </c>
      <c r="S124" s="11">
        <v>5796</v>
      </c>
      <c r="T124" s="11"/>
      <c r="U124" s="11"/>
      <c r="V124" s="11">
        <f t="shared" si="33"/>
        <v>3500</v>
      </c>
      <c r="W124" s="11">
        <v>3500</v>
      </c>
      <c r="X124" s="11"/>
      <c r="Y124" s="11"/>
      <c r="Z124" s="11">
        <f t="shared" si="34"/>
        <v>3000</v>
      </c>
      <c r="AA124" s="11">
        <v>3000</v>
      </c>
      <c r="AB124" s="11"/>
      <c r="AC124" s="11"/>
      <c r="AD124" s="11">
        <f>AE124+AF124+AG124</f>
        <v>3000</v>
      </c>
      <c r="AE124" s="11">
        <v>3000</v>
      </c>
      <c r="AF124" s="11"/>
      <c r="AG124" s="11"/>
      <c r="AH124" s="26"/>
      <c r="AI124" s="11" t="s">
        <v>10</v>
      </c>
      <c r="AJ124" s="11" t="s">
        <v>78</v>
      </c>
      <c r="AK124" s="7" t="s">
        <v>10</v>
      </c>
      <c r="AL124" s="73">
        <f t="shared" si="32"/>
        <v>37396</v>
      </c>
      <c r="AM124" s="73"/>
      <c r="AN124" s="73"/>
      <c r="AO124" s="12"/>
      <c r="AQ124" s="81"/>
      <c r="AS124" s="81"/>
      <c r="AT124" s="12"/>
    </row>
    <row r="125" spans="1:46" ht="58.5" customHeight="1">
      <c r="A125" s="39">
        <v>45</v>
      </c>
      <c r="B125" s="45" t="s">
        <v>279</v>
      </c>
      <c r="C125" s="21" t="s">
        <v>97</v>
      </c>
      <c r="D125" s="21"/>
      <c r="E125" s="9" t="s">
        <v>37</v>
      </c>
      <c r="F125" s="24"/>
      <c r="G125" s="11"/>
      <c r="H125" s="9"/>
      <c r="I125" s="11"/>
      <c r="J125" s="11">
        <v>72000</v>
      </c>
      <c r="K125" s="11"/>
      <c r="L125" s="11"/>
      <c r="M125" s="11">
        <f>N125+P125+Q125</f>
        <v>57075</v>
      </c>
      <c r="N125" s="11">
        <v>57075</v>
      </c>
      <c r="O125" s="11"/>
      <c r="P125" s="11"/>
      <c r="Q125" s="11"/>
      <c r="R125" s="11">
        <f>S125+T125+U125</f>
        <v>69610</v>
      </c>
      <c r="S125" s="11">
        <v>29610</v>
      </c>
      <c r="T125" s="11"/>
      <c r="U125" s="11">
        <v>40000</v>
      </c>
      <c r="V125" s="11">
        <f t="shared" si="33"/>
        <v>50090</v>
      </c>
      <c r="W125" s="11">
        <v>10090</v>
      </c>
      <c r="X125" s="11"/>
      <c r="Y125" s="11">
        <v>40000</v>
      </c>
      <c r="Z125" s="11">
        <f t="shared" si="34"/>
        <v>39900</v>
      </c>
      <c r="AA125" s="11">
        <v>9900</v>
      </c>
      <c r="AB125" s="11"/>
      <c r="AC125" s="11">
        <v>30000</v>
      </c>
      <c r="AD125" s="11">
        <f>AE125+AF125+AG125</f>
        <v>42070</v>
      </c>
      <c r="AE125" s="11">
        <v>12070</v>
      </c>
      <c r="AF125" s="11"/>
      <c r="AG125" s="11">
        <v>30000</v>
      </c>
      <c r="AH125" s="26"/>
      <c r="AI125" s="11" t="s">
        <v>46</v>
      </c>
      <c r="AJ125" s="11" t="s">
        <v>78</v>
      </c>
      <c r="AK125" s="7" t="s">
        <v>46</v>
      </c>
      <c r="AL125" s="73">
        <f t="shared" si="32"/>
        <v>118745</v>
      </c>
      <c r="AM125" s="73"/>
      <c r="AN125" s="73"/>
      <c r="AO125" s="12"/>
      <c r="AQ125" s="81"/>
      <c r="AS125" s="81"/>
      <c r="AT125" s="12"/>
    </row>
    <row r="126" spans="1:46" ht="38.25">
      <c r="A126" s="39">
        <v>46</v>
      </c>
      <c r="B126" s="35" t="s">
        <v>216</v>
      </c>
      <c r="C126" s="22" t="s">
        <v>33</v>
      </c>
      <c r="D126" s="9"/>
      <c r="E126" s="9" t="s">
        <v>148</v>
      </c>
      <c r="F126" s="9"/>
      <c r="G126" s="11"/>
      <c r="H126" s="9"/>
      <c r="I126" s="9"/>
      <c r="J126" s="11">
        <v>220000</v>
      </c>
      <c r="K126" s="9"/>
      <c r="L126" s="11"/>
      <c r="M126" s="11">
        <f>N126+P126+Q126</f>
        <v>0</v>
      </c>
      <c r="N126" s="11"/>
      <c r="O126" s="11"/>
      <c r="P126" s="11"/>
      <c r="Q126" s="11"/>
      <c r="R126" s="11">
        <f>S126+T126+U126</f>
        <v>30000</v>
      </c>
      <c r="S126" s="11"/>
      <c r="T126" s="11"/>
      <c r="U126" s="11">
        <v>30000</v>
      </c>
      <c r="V126" s="11">
        <f>W126+X126+Y126</f>
        <v>50000</v>
      </c>
      <c r="W126" s="11"/>
      <c r="X126" s="11"/>
      <c r="Y126" s="11">
        <v>50000</v>
      </c>
      <c r="Z126" s="11">
        <f t="shared" si="34"/>
        <v>60000</v>
      </c>
      <c r="AA126" s="11"/>
      <c r="AB126" s="11"/>
      <c r="AC126" s="11">
        <v>60000</v>
      </c>
      <c r="AD126" s="11">
        <f>AE126+AF126+AG126</f>
        <v>60000</v>
      </c>
      <c r="AE126" s="11"/>
      <c r="AF126" s="11"/>
      <c r="AG126" s="11">
        <v>60000</v>
      </c>
      <c r="AH126" s="26"/>
      <c r="AI126" s="11" t="s">
        <v>45</v>
      </c>
      <c r="AJ126" s="11" t="s">
        <v>217</v>
      </c>
      <c r="AK126" s="7" t="s">
        <v>45</v>
      </c>
      <c r="AL126" s="73">
        <f t="shared" si="32"/>
        <v>0</v>
      </c>
      <c r="AM126" s="73"/>
      <c r="AN126" s="73"/>
      <c r="AO126" s="12"/>
      <c r="AQ126" s="81"/>
      <c r="AS126" s="81"/>
      <c r="AT126" s="12"/>
    </row>
    <row r="127" spans="1:47" s="46" customFormat="1" ht="31.5">
      <c r="A127" s="38" t="s">
        <v>154</v>
      </c>
      <c r="B127" s="19" t="s">
        <v>0</v>
      </c>
      <c r="C127" s="13"/>
      <c r="D127" s="14"/>
      <c r="E127" s="14"/>
      <c r="F127" s="14"/>
      <c r="G127" s="28"/>
      <c r="H127" s="14"/>
      <c r="I127" s="14"/>
      <c r="J127" s="14"/>
      <c r="K127" s="14"/>
      <c r="L127" s="28"/>
      <c r="M127" s="28">
        <f aca="true" t="shared" si="35" ref="M127:AG127">SUM(M128:M133)</f>
        <v>85100</v>
      </c>
      <c r="N127" s="28">
        <f t="shared" si="35"/>
        <v>80200</v>
      </c>
      <c r="O127" s="28"/>
      <c r="P127" s="28">
        <f t="shared" si="35"/>
        <v>4900</v>
      </c>
      <c r="Q127" s="28">
        <f t="shared" si="35"/>
        <v>0</v>
      </c>
      <c r="R127" s="28">
        <f t="shared" si="35"/>
        <v>44320</v>
      </c>
      <c r="S127" s="28">
        <f t="shared" si="35"/>
        <v>39220</v>
      </c>
      <c r="T127" s="28">
        <f t="shared" si="35"/>
        <v>5100</v>
      </c>
      <c r="U127" s="28">
        <f t="shared" si="35"/>
        <v>0</v>
      </c>
      <c r="V127" s="28">
        <f t="shared" si="35"/>
        <v>24640</v>
      </c>
      <c r="W127" s="28">
        <f t="shared" si="35"/>
        <v>17640</v>
      </c>
      <c r="X127" s="28">
        <f t="shared" si="35"/>
        <v>7000</v>
      </c>
      <c r="Y127" s="28">
        <f t="shared" si="35"/>
        <v>0</v>
      </c>
      <c r="Z127" s="28">
        <f t="shared" si="35"/>
        <v>29800</v>
      </c>
      <c r="AA127" s="28">
        <f t="shared" si="35"/>
        <v>15800</v>
      </c>
      <c r="AB127" s="28">
        <f t="shared" si="35"/>
        <v>14000</v>
      </c>
      <c r="AC127" s="28">
        <f t="shared" si="35"/>
        <v>0</v>
      </c>
      <c r="AD127" s="28">
        <f t="shared" si="35"/>
        <v>16500</v>
      </c>
      <c r="AE127" s="28">
        <f t="shared" si="35"/>
        <v>16500</v>
      </c>
      <c r="AF127" s="28">
        <f t="shared" si="35"/>
        <v>0</v>
      </c>
      <c r="AG127" s="28">
        <f t="shared" si="35"/>
        <v>0</v>
      </c>
      <c r="AH127" s="28"/>
      <c r="AI127" s="28"/>
      <c r="AJ127" s="28"/>
      <c r="AK127" s="34"/>
      <c r="AL127" s="74">
        <f t="shared" si="32"/>
        <v>169360</v>
      </c>
      <c r="AM127" s="74">
        <f>P127+T127+X127+AB127+AF127</f>
        <v>31000</v>
      </c>
      <c r="AN127" s="74">
        <f>Q127+U127+Y127+AC127+AG127</f>
        <v>0</v>
      </c>
      <c r="AO127" s="46" t="s">
        <v>21</v>
      </c>
      <c r="AP127" s="59"/>
      <c r="AQ127" s="82"/>
      <c r="AR127" s="82"/>
      <c r="AS127" s="82"/>
      <c r="AU127" s="59"/>
    </row>
    <row r="128" spans="1:46" ht="49.5" customHeight="1">
      <c r="A128" s="39">
        <v>1</v>
      </c>
      <c r="B128" s="30" t="s">
        <v>235</v>
      </c>
      <c r="C128" s="10" t="s">
        <v>107</v>
      </c>
      <c r="D128" s="9"/>
      <c r="E128" s="9" t="s">
        <v>37</v>
      </c>
      <c r="F128" s="9"/>
      <c r="G128" s="11"/>
      <c r="H128" s="9"/>
      <c r="I128" s="9"/>
      <c r="J128" s="11">
        <v>4900</v>
      </c>
      <c r="K128" s="9"/>
      <c r="L128" s="11"/>
      <c r="M128" s="11">
        <f>N128+P128+Q128</f>
        <v>3900</v>
      </c>
      <c r="N128" s="11">
        <v>3900</v>
      </c>
      <c r="O128" s="11"/>
      <c r="P128" s="11"/>
      <c r="Q128" s="11"/>
      <c r="R128" s="11">
        <f>S128+T128+U128</f>
        <v>0</v>
      </c>
      <c r="S128" s="11">
        <v>0</v>
      </c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 t="s">
        <v>45</v>
      </c>
      <c r="AJ128" s="11"/>
      <c r="AK128" s="136" t="s">
        <v>45</v>
      </c>
      <c r="AL128" s="137">
        <f t="shared" si="32"/>
        <v>3900</v>
      </c>
      <c r="AM128" s="73"/>
      <c r="AN128" s="73"/>
      <c r="AO128" s="12"/>
      <c r="AQ128" s="81"/>
      <c r="AS128" s="81"/>
      <c r="AT128" s="12"/>
    </row>
    <row r="129" spans="1:46" ht="33" customHeight="1">
      <c r="A129" s="39">
        <v>2</v>
      </c>
      <c r="B129" s="30" t="s">
        <v>162</v>
      </c>
      <c r="C129" s="10" t="s">
        <v>106</v>
      </c>
      <c r="D129" s="9"/>
      <c r="E129" s="9" t="s">
        <v>37</v>
      </c>
      <c r="F129" s="9"/>
      <c r="G129" s="11"/>
      <c r="H129" s="9"/>
      <c r="I129" s="9"/>
      <c r="J129" s="11">
        <v>10000</v>
      </c>
      <c r="K129" s="9"/>
      <c r="L129" s="11"/>
      <c r="M129" s="11"/>
      <c r="N129" s="11"/>
      <c r="O129" s="11"/>
      <c r="P129" s="11"/>
      <c r="Q129" s="11"/>
      <c r="R129" s="11">
        <f>S129+T129+U129</f>
        <v>4000</v>
      </c>
      <c r="S129" s="11">
        <v>4000</v>
      </c>
      <c r="T129" s="11"/>
      <c r="U129" s="11"/>
      <c r="V129" s="11">
        <f>W129+X129+Y129</f>
        <v>4000</v>
      </c>
      <c r="W129" s="11">
        <v>4000</v>
      </c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 t="s">
        <v>44</v>
      </c>
      <c r="AJ129" s="11"/>
      <c r="AK129" s="7" t="s">
        <v>44</v>
      </c>
      <c r="AL129" s="73">
        <f t="shared" si="32"/>
        <v>8000</v>
      </c>
      <c r="AM129" s="73"/>
      <c r="AN129" s="73"/>
      <c r="AO129" s="12"/>
      <c r="AQ129" s="81"/>
      <c r="AS129" s="81"/>
      <c r="AT129" s="12"/>
    </row>
    <row r="130" spans="1:46" ht="42.75" customHeight="1">
      <c r="A130" s="39">
        <v>3</v>
      </c>
      <c r="B130" s="30" t="s">
        <v>81</v>
      </c>
      <c r="C130" s="10" t="s">
        <v>108</v>
      </c>
      <c r="D130" s="9"/>
      <c r="E130" s="9" t="s">
        <v>37</v>
      </c>
      <c r="F130" s="9"/>
      <c r="G130" s="11"/>
      <c r="H130" s="9"/>
      <c r="I130" s="9"/>
      <c r="J130" s="11">
        <v>9000</v>
      </c>
      <c r="K130" s="9"/>
      <c r="L130" s="11"/>
      <c r="M130" s="11">
        <f>N130+P130+Q130</f>
        <v>6900</v>
      </c>
      <c r="N130" s="11">
        <v>2000</v>
      </c>
      <c r="O130" s="11"/>
      <c r="P130" s="11">
        <v>4900</v>
      </c>
      <c r="Q130" s="11"/>
      <c r="R130" s="11">
        <f>S130+T130+U130</f>
        <v>0</v>
      </c>
      <c r="S130" s="11">
        <v>0</v>
      </c>
      <c r="T130" s="11"/>
      <c r="U130" s="11"/>
      <c r="V130" s="11">
        <f>W130+X130+Y130</f>
        <v>0</v>
      </c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 t="s">
        <v>21</v>
      </c>
      <c r="AJ130" s="11" t="s">
        <v>215</v>
      </c>
      <c r="AK130" s="7" t="s">
        <v>21</v>
      </c>
      <c r="AL130" s="73">
        <f t="shared" si="32"/>
        <v>2000</v>
      </c>
      <c r="AM130" s="73"/>
      <c r="AN130" s="73"/>
      <c r="AO130" s="12"/>
      <c r="AQ130" s="81"/>
      <c r="AS130" s="81"/>
      <c r="AT130" s="12"/>
    </row>
    <row r="131" spans="1:46" ht="42.75" customHeight="1">
      <c r="A131" s="39">
        <v>4</v>
      </c>
      <c r="B131" s="30" t="s">
        <v>257</v>
      </c>
      <c r="C131" s="10" t="s">
        <v>258</v>
      </c>
      <c r="D131" s="9"/>
      <c r="E131" s="9" t="s">
        <v>37</v>
      </c>
      <c r="F131" s="9"/>
      <c r="G131" s="11"/>
      <c r="H131" s="9"/>
      <c r="I131" s="9"/>
      <c r="J131" s="11">
        <v>5000</v>
      </c>
      <c r="K131" s="9"/>
      <c r="L131" s="11"/>
      <c r="M131" s="11">
        <f>N131+P131+Q131</f>
        <v>5000</v>
      </c>
      <c r="N131" s="11">
        <v>5000</v>
      </c>
      <c r="O131" s="11"/>
      <c r="P131" s="11"/>
      <c r="Q131" s="11"/>
      <c r="R131" s="11"/>
      <c r="S131" s="11"/>
      <c r="T131" s="11"/>
      <c r="U131" s="11"/>
      <c r="V131" s="11">
        <f>W131+X131+Y131</f>
        <v>0</v>
      </c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 t="s">
        <v>45</v>
      </c>
      <c r="AJ131" s="11"/>
      <c r="AK131" s="7" t="s">
        <v>45</v>
      </c>
      <c r="AL131" s="73">
        <f aca="true" t="shared" si="36" ref="AL131:AL140">N131+S131+W131+AA131+AE131</f>
        <v>5000</v>
      </c>
      <c r="AM131" s="73"/>
      <c r="AN131" s="73"/>
      <c r="AO131" s="12"/>
      <c r="AQ131" s="81"/>
      <c r="AS131" s="81"/>
      <c r="AT131" s="12"/>
    </row>
    <row r="132" spans="1:46" ht="42.75" customHeight="1">
      <c r="A132" s="39">
        <v>5</v>
      </c>
      <c r="B132" s="30" t="s">
        <v>259</v>
      </c>
      <c r="C132" s="10" t="s">
        <v>260</v>
      </c>
      <c r="D132" s="9"/>
      <c r="E132" s="9" t="s">
        <v>37</v>
      </c>
      <c r="F132" s="9"/>
      <c r="G132" s="11"/>
      <c r="H132" s="9"/>
      <c r="I132" s="9"/>
      <c r="J132" s="11">
        <v>5000</v>
      </c>
      <c r="K132" s="9"/>
      <c r="L132" s="11"/>
      <c r="M132" s="11">
        <f>N132+P132+Q132</f>
        <v>5000</v>
      </c>
      <c r="N132" s="11">
        <v>5000</v>
      </c>
      <c r="O132" s="11"/>
      <c r="P132" s="11"/>
      <c r="Q132" s="11"/>
      <c r="R132" s="11"/>
      <c r="S132" s="11"/>
      <c r="T132" s="11"/>
      <c r="U132" s="11"/>
      <c r="V132" s="11">
        <f>W132+X132+Y132</f>
        <v>0</v>
      </c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 t="s">
        <v>45</v>
      </c>
      <c r="AJ132" s="11"/>
      <c r="AK132" s="7" t="s">
        <v>45</v>
      </c>
      <c r="AL132" s="73">
        <f t="shared" si="36"/>
        <v>5000</v>
      </c>
      <c r="AM132" s="73"/>
      <c r="AN132" s="73"/>
      <c r="AO132" s="12"/>
      <c r="AQ132" s="81"/>
      <c r="AS132" s="81"/>
      <c r="AT132" s="12"/>
    </row>
    <row r="133" spans="1:46" ht="63.75">
      <c r="A133" s="39">
        <v>6</v>
      </c>
      <c r="B133" s="30" t="s">
        <v>102</v>
      </c>
      <c r="C133" s="21" t="s">
        <v>111</v>
      </c>
      <c r="D133" s="21"/>
      <c r="E133" s="9" t="s">
        <v>37</v>
      </c>
      <c r="F133" s="24"/>
      <c r="G133" s="11"/>
      <c r="H133" s="9"/>
      <c r="I133" s="11"/>
      <c r="J133" s="11">
        <v>80000</v>
      </c>
      <c r="K133" s="11"/>
      <c r="L133" s="11"/>
      <c r="M133" s="11">
        <f>N133+P133+Q133</f>
        <v>64300</v>
      </c>
      <c r="N133" s="11">
        <v>64300</v>
      </c>
      <c r="O133" s="11"/>
      <c r="P133" s="11"/>
      <c r="Q133" s="11"/>
      <c r="R133" s="11">
        <f>S133+T133+U133</f>
        <v>40320</v>
      </c>
      <c r="S133" s="11">
        <v>35220</v>
      </c>
      <c r="T133" s="11">
        <v>5100</v>
      </c>
      <c r="U133" s="11"/>
      <c r="V133" s="11">
        <f>W133+X133+Y133</f>
        <v>20640</v>
      </c>
      <c r="W133" s="11">
        <v>13640</v>
      </c>
      <c r="X133" s="11">
        <v>7000</v>
      </c>
      <c r="Y133" s="11"/>
      <c r="Z133" s="11">
        <f>AA133+AB133+AC133</f>
        <v>29800</v>
      </c>
      <c r="AA133" s="11">
        <v>15800</v>
      </c>
      <c r="AB133" s="11">
        <v>14000</v>
      </c>
      <c r="AC133" s="11"/>
      <c r="AD133" s="11">
        <f>AE133+AF133+AG133</f>
        <v>16500</v>
      </c>
      <c r="AE133" s="11">
        <v>16500</v>
      </c>
      <c r="AF133" s="11">
        <v>0</v>
      </c>
      <c r="AG133" s="11"/>
      <c r="AH133" s="26"/>
      <c r="AI133" s="11" t="s">
        <v>21</v>
      </c>
      <c r="AJ133" s="11" t="s">
        <v>182</v>
      </c>
      <c r="AK133" s="7" t="s">
        <v>21</v>
      </c>
      <c r="AL133" s="73">
        <f t="shared" si="36"/>
        <v>145460</v>
      </c>
      <c r="AM133" s="73"/>
      <c r="AN133" s="73"/>
      <c r="AO133" s="12"/>
      <c r="AQ133" s="81"/>
      <c r="AS133" s="81"/>
      <c r="AT133" s="12"/>
    </row>
    <row r="134" spans="1:47" ht="15.75">
      <c r="A134" s="38" t="s">
        <v>61</v>
      </c>
      <c r="B134" s="19" t="s">
        <v>112</v>
      </c>
      <c r="C134" s="130"/>
      <c r="D134" s="130"/>
      <c r="E134" s="9"/>
      <c r="F134" s="24"/>
      <c r="G134" s="11"/>
      <c r="H134" s="9"/>
      <c r="I134" s="11"/>
      <c r="J134" s="11"/>
      <c r="K134" s="11"/>
      <c r="L134" s="11"/>
      <c r="M134" s="28">
        <f>SUM(M135:M143)</f>
        <v>17590</v>
      </c>
      <c r="N134" s="28">
        <f aca="true" t="shared" si="37" ref="N134:AG134">SUM(N135:N143)</f>
        <v>17590</v>
      </c>
      <c r="O134" s="28"/>
      <c r="P134" s="28">
        <f t="shared" si="37"/>
        <v>0</v>
      </c>
      <c r="Q134" s="28">
        <f t="shared" si="37"/>
        <v>0</v>
      </c>
      <c r="R134" s="28">
        <f t="shared" si="37"/>
        <v>7000</v>
      </c>
      <c r="S134" s="28">
        <f t="shared" si="37"/>
        <v>7000</v>
      </c>
      <c r="T134" s="28">
        <f t="shared" si="37"/>
        <v>0</v>
      </c>
      <c r="U134" s="28">
        <f t="shared" si="37"/>
        <v>0</v>
      </c>
      <c r="V134" s="28">
        <f t="shared" si="37"/>
        <v>12900</v>
      </c>
      <c r="W134" s="28">
        <f t="shared" si="37"/>
        <v>12900</v>
      </c>
      <c r="X134" s="28">
        <f t="shared" si="37"/>
        <v>0</v>
      </c>
      <c r="Y134" s="28">
        <f t="shared" si="37"/>
        <v>0</v>
      </c>
      <c r="Z134" s="28">
        <f t="shared" si="37"/>
        <v>11500</v>
      </c>
      <c r="AA134" s="28">
        <f t="shared" si="37"/>
        <v>11500</v>
      </c>
      <c r="AB134" s="28">
        <f t="shared" si="37"/>
        <v>0</v>
      </c>
      <c r="AC134" s="28">
        <f t="shared" si="37"/>
        <v>0</v>
      </c>
      <c r="AD134" s="28">
        <f t="shared" si="37"/>
        <v>0</v>
      </c>
      <c r="AE134" s="28">
        <f t="shared" si="37"/>
        <v>0</v>
      </c>
      <c r="AF134" s="28">
        <f t="shared" si="37"/>
        <v>0</v>
      </c>
      <c r="AG134" s="28">
        <f t="shared" si="37"/>
        <v>0</v>
      </c>
      <c r="AH134" s="50"/>
      <c r="AI134" s="28"/>
      <c r="AJ134" s="28"/>
      <c r="AK134" s="34"/>
      <c r="AL134" s="74">
        <f t="shared" si="36"/>
        <v>48990</v>
      </c>
      <c r="AM134" s="74"/>
      <c r="AN134" s="74"/>
      <c r="AO134" s="46" t="s">
        <v>11</v>
      </c>
      <c r="AP134" s="12"/>
      <c r="AQ134" s="81"/>
      <c r="AS134" s="81"/>
      <c r="AT134" s="12"/>
      <c r="AU134" s="12"/>
    </row>
    <row r="135" spans="1:46" ht="63.75">
      <c r="A135" s="9">
        <v>1</v>
      </c>
      <c r="B135" s="30" t="s">
        <v>68</v>
      </c>
      <c r="C135" s="10" t="s">
        <v>113</v>
      </c>
      <c r="D135" s="9"/>
      <c r="E135" s="9" t="s">
        <v>37</v>
      </c>
      <c r="F135" s="9"/>
      <c r="G135" s="11"/>
      <c r="H135" s="9"/>
      <c r="I135" s="9"/>
      <c r="J135" s="11">
        <v>22000</v>
      </c>
      <c r="K135" s="9"/>
      <c r="L135" s="11"/>
      <c r="M135" s="11">
        <f>N135+P135+Q135</f>
        <v>3370</v>
      </c>
      <c r="N135" s="11">
        <v>3370</v>
      </c>
      <c r="O135" s="11"/>
      <c r="P135" s="11"/>
      <c r="Q135" s="11"/>
      <c r="R135" s="11">
        <f>S135+T135+U135</f>
        <v>4000</v>
      </c>
      <c r="S135" s="11">
        <v>4000</v>
      </c>
      <c r="T135" s="11"/>
      <c r="U135" s="11"/>
      <c r="V135" s="11">
        <f>W135+X135+Y135</f>
        <v>6000</v>
      </c>
      <c r="W135" s="11">
        <v>6000</v>
      </c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 t="s">
        <v>20</v>
      </c>
      <c r="AJ135" s="11" t="s">
        <v>278</v>
      </c>
      <c r="AK135" s="7" t="s">
        <v>20</v>
      </c>
      <c r="AL135" s="73">
        <f t="shared" si="36"/>
        <v>13370</v>
      </c>
      <c r="AM135" s="73"/>
      <c r="AN135" s="73"/>
      <c r="AO135" s="12"/>
      <c r="AQ135" s="81"/>
      <c r="AS135" s="81"/>
      <c r="AT135" s="12"/>
    </row>
    <row r="136" spans="1:46" ht="45.75" customHeight="1">
      <c r="A136" s="9">
        <v>2</v>
      </c>
      <c r="B136" s="30" t="s">
        <v>305</v>
      </c>
      <c r="C136" s="10" t="s">
        <v>113</v>
      </c>
      <c r="D136" s="9"/>
      <c r="E136" s="9" t="s">
        <v>37</v>
      </c>
      <c r="F136" s="9"/>
      <c r="G136" s="11"/>
      <c r="H136" s="9"/>
      <c r="I136" s="9"/>
      <c r="J136" s="11">
        <v>15000</v>
      </c>
      <c r="K136" s="9"/>
      <c r="L136" s="11"/>
      <c r="M136" s="11"/>
      <c r="N136" s="11"/>
      <c r="O136" s="11"/>
      <c r="P136" s="11"/>
      <c r="Q136" s="11"/>
      <c r="R136" s="11">
        <f>S136+T136+U136</f>
        <v>1000</v>
      </c>
      <c r="S136" s="11">
        <v>1000</v>
      </c>
      <c r="T136" s="11"/>
      <c r="U136" s="11"/>
      <c r="V136" s="11">
        <f>W136+X136+Y136</f>
        <v>4000</v>
      </c>
      <c r="W136" s="11">
        <v>4000</v>
      </c>
      <c r="X136" s="11"/>
      <c r="Y136" s="11"/>
      <c r="Z136" s="11">
        <f>AA136</f>
        <v>8000</v>
      </c>
      <c r="AA136" s="11">
        <v>8000</v>
      </c>
      <c r="AB136" s="11"/>
      <c r="AC136" s="11"/>
      <c r="AD136" s="11"/>
      <c r="AE136" s="11"/>
      <c r="AF136" s="11"/>
      <c r="AG136" s="11"/>
      <c r="AH136" s="11"/>
      <c r="AI136" s="11" t="s">
        <v>20</v>
      </c>
      <c r="AJ136" s="11"/>
      <c r="AK136" s="7" t="s">
        <v>20</v>
      </c>
      <c r="AL136" s="73">
        <f t="shared" si="36"/>
        <v>13000</v>
      </c>
      <c r="AM136" s="73"/>
      <c r="AN136" s="73"/>
      <c r="AO136" s="12"/>
      <c r="AQ136" s="81"/>
      <c r="AS136" s="81"/>
      <c r="AT136" s="12"/>
    </row>
    <row r="137" spans="1:46" ht="36" customHeight="1">
      <c r="A137" s="9">
        <v>3</v>
      </c>
      <c r="B137" s="30" t="s">
        <v>265</v>
      </c>
      <c r="C137" s="10" t="s">
        <v>113</v>
      </c>
      <c r="D137" s="9"/>
      <c r="E137" s="9" t="s">
        <v>37</v>
      </c>
      <c r="F137" s="9"/>
      <c r="G137" s="11"/>
      <c r="H137" s="9"/>
      <c r="I137" s="9"/>
      <c r="J137" s="11">
        <v>2000</v>
      </c>
      <c r="K137" s="9"/>
      <c r="L137" s="11"/>
      <c r="M137" s="11">
        <f>N137+P137+Q137</f>
        <v>2000</v>
      </c>
      <c r="N137" s="11">
        <v>2000</v>
      </c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 t="s">
        <v>20</v>
      </c>
      <c r="AJ137" s="11"/>
      <c r="AK137" s="7" t="s">
        <v>20</v>
      </c>
      <c r="AL137" s="73">
        <f t="shared" si="36"/>
        <v>2000</v>
      </c>
      <c r="AM137" s="73"/>
      <c r="AN137" s="73"/>
      <c r="AO137" s="12"/>
      <c r="AQ137" s="81"/>
      <c r="AS137" s="81"/>
      <c r="AT137" s="12"/>
    </row>
    <row r="138" spans="1:46" ht="39" customHeight="1">
      <c r="A138" s="9">
        <v>4</v>
      </c>
      <c r="B138" s="30" t="s">
        <v>266</v>
      </c>
      <c r="C138" s="10" t="s">
        <v>113</v>
      </c>
      <c r="D138" s="9"/>
      <c r="E138" s="9" t="s">
        <v>37</v>
      </c>
      <c r="F138" s="9"/>
      <c r="G138" s="11"/>
      <c r="H138" s="9"/>
      <c r="I138" s="9"/>
      <c r="J138" s="11">
        <v>2000</v>
      </c>
      <c r="K138" s="9"/>
      <c r="L138" s="11"/>
      <c r="M138" s="11">
        <f>N138+P138+Q138</f>
        <v>2000</v>
      </c>
      <c r="N138" s="11">
        <v>2000</v>
      </c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 t="s">
        <v>20</v>
      </c>
      <c r="AJ138" s="11"/>
      <c r="AK138" s="7" t="s">
        <v>20</v>
      </c>
      <c r="AL138" s="73">
        <f t="shared" si="36"/>
        <v>2000</v>
      </c>
      <c r="AM138" s="73"/>
      <c r="AN138" s="73"/>
      <c r="AO138" s="12"/>
      <c r="AQ138" s="81"/>
      <c r="AS138" s="81"/>
      <c r="AT138" s="12"/>
    </row>
    <row r="139" spans="1:46" ht="35.25" customHeight="1">
      <c r="A139" s="9">
        <v>5</v>
      </c>
      <c r="B139" s="37" t="s">
        <v>75</v>
      </c>
      <c r="C139" s="10" t="s">
        <v>109</v>
      </c>
      <c r="D139" s="9"/>
      <c r="E139" s="9" t="s">
        <v>37</v>
      </c>
      <c r="F139" s="9"/>
      <c r="G139" s="11"/>
      <c r="H139" s="9"/>
      <c r="I139" s="9"/>
      <c r="J139" s="11">
        <v>5000</v>
      </c>
      <c r="K139" s="9"/>
      <c r="L139" s="11"/>
      <c r="M139" s="11">
        <f>N139+P139+Q139</f>
        <v>3500</v>
      </c>
      <c r="N139" s="11">
        <v>3500</v>
      </c>
      <c r="O139" s="11"/>
      <c r="P139" s="11"/>
      <c r="Q139" s="11"/>
      <c r="R139" s="11">
        <f>S139+T139+U139</f>
        <v>0</v>
      </c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 t="s">
        <v>20</v>
      </c>
      <c r="AJ139" s="11"/>
      <c r="AK139" s="7" t="s">
        <v>20</v>
      </c>
      <c r="AL139" s="73">
        <f t="shared" si="36"/>
        <v>3500</v>
      </c>
      <c r="AM139" s="73"/>
      <c r="AN139" s="73"/>
      <c r="AO139" s="12"/>
      <c r="AQ139" s="81"/>
      <c r="AS139" s="81"/>
      <c r="AT139" s="12"/>
    </row>
    <row r="140" spans="1:46" ht="63.75" customHeight="1">
      <c r="A140" s="9">
        <v>6</v>
      </c>
      <c r="B140" s="30" t="s">
        <v>264</v>
      </c>
      <c r="C140" s="10" t="s">
        <v>109</v>
      </c>
      <c r="D140" s="9"/>
      <c r="E140" s="9" t="s">
        <v>37</v>
      </c>
      <c r="F140" s="9"/>
      <c r="G140" s="11"/>
      <c r="H140" s="9"/>
      <c r="I140" s="9"/>
      <c r="J140" s="11">
        <v>8000</v>
      </c>
      <c r="K140" s="9"/>
      <c r="L140" s="11"/>
      <c r="M140" s="11">
        <f>N140+P140+Q140</f>
        <v>2000</v>
      </c>
      <c r="N140" s="11">
        <v>2000</v>
      </c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 t="s">
        <v>20</v>
      </c>
      <c r="AJ140" s="11"/>
      <c r="AK140" s="7" t="s">
        <v>20</v>
      </c>
      <c r="AL140" s="73">
        <f t="shared" si="36"/>
        <v>2000</v>
      </c>
      <c r="AM140" s="73"/>
      <c r="AN140" s="73"/>
      <c r="AO140" s="12"/>
      <c r="AQ140" s="81"/>
      <c r="AS140" s="81"/>
      <c r="AT140" s="12"/>
    </row>
    <row r="141" spans="1:47" s="47" customFormat="1" ht="42.75" customHeight="1">
      <c r="A141" s="9">
        <v>7</v>
      </c>
      <c r="B141" s="10" t="s">
        <v>175</v>
      </c>
      <c r="C141" s="21" t="s">
        <v>211</v>
      </c>
      <c r="D141" s="21"/>
      <c r="E141" s="9" t="s">
        <v>37</v>
      </c>
      <c r="F141" s="9"/>
      <c r="G141" s="11"/>
      <c r="H141" s="9"/>
      <c r="I141" s="11"/>
      <c r="J141" s="11">
        <v>8500</v>
      </c>
      <c r="K141" s="11"/>
      <c r="L141" s="11"/>
      <c r="M141" s="11">
        <f>N141</f>
        <v>1720</v>
      </c>
      <c r="N141" s="11">
        <v>1720</v>
      </c>
      <c r="O141" s="11"/>
      <c r="P141" s="11"/>
      <c r="Q141" s="11"/>
      <c r="R141" s="11">
        <f>S141</f>
        <v>2000</v>
      </c>
      <c r="S141" s="11">
        <v>2000</v>
      </c>
      <c r="T141" s="11"/>
      <c r="U141" s="11"/>
      <c r="V141" s="11">
        <f>W141</f>
        <v>1900</v>
      </c>
      <c r="W141" s="11">
        <v>1900</v>
      </c>
      <c r="X141" s="11"/>
      <c r="Y141" s="11"/>
      <c r="Z141" s="11">
        <f>AA141</f>
        <v>2500</v>
      </c>
      <c r="AA141" s="11">
        <v>2500</v>
      </c>
      <c r="AB141" s="11"/>
      <c r="AC141" s="11"/>
      <c r="AD141" s="11">
        <f>AE141</f>
        <v>0</v>
      </c>
      <c r="AE141" s="11">
        <v>0</v>
      </c>
      <c r="AF141" s="11"/>
      <c r="AG141" s="11"/>
      <c r="AH141" s="26"/>
      <c r="AI141" s="11" t="s">
        <v>14</v>
      </c>
      <c r="AJ141" s="11"/>
      <c r="AK141" s="7" t="s">
        <v>14</v>
      </c>
      <c r="AL141" s="73">
        <f aca="true" t="shared" si="38" ref="AL141:AL169">N141+S141+W141+AA141+AE141</f>
        <v>8120</v>
      </c>
      <c r="AM141" s="73"/>
      <c r="AN141" s="73"/>
      <c r="AP141" s="87"/>
      <c r="AQ141" s="85"/>
      <c r="AR141" s="85"/>
      <c r="AS141" s="85"/>
      <c r="AU141" s="87"/>
    </row>
    <row r="142" spans="1:47" s="47" customFormat="1" ht="42.75" customHeight="1">
      <c r="A142" s="9">
        <v>8</v>
      </c>
      <c r="B142" s="10" t="s">
        <v>304</v>
      </c>
      <c r="C142" s="21" t="s">
        <v>211</v>
      </c>
      <c r="D142" s="21"/>
      <c r="E142" s="9"/>
      <c r="F142" s="9"/>
      <c r="G142" s="11"/>
      <c r="H142" s="9"/>
      <c r="I142" s="11"/>
      <c r="J142" s="11">
        <v>2200</v>
      </c>
      <c r="K142" s="11"/>
      <c r="L142" s="11"/>
      <c r="M142" s="11">
        <f>N142</f>
        <v>1900</v>
      </c>
      <c r="N142" s="11">
        <v>1900</v>
      </c>
      <c r="O142" s="11"/>
      <c r="P142" s="11"/>
      <c r="Q142" s="11"/>
      <c r="R142" s="11">
        <f>S142</f>
        <v>0</v>
      </c>
      <c r="S142" s="11">
        <v>0</v>
      </c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26"/>
      <c r="AI142" s="11" t="s">
        <v>14</v>
      </c>
      <c r="AJ142" s="11"/>
      <c r="AK142" s="7" t="s">
        <v>14</v>
      </c>
      <c r="AL142" s="73">
        <f>N142+S142+W142+AA142+AE142</f>
        <v>1900</v>
      </c>
      <c r="AM142" s="73"/>
      <c r="AN142" s="73"/>
      <c r="AP142" s="87"/>
      <c r="AQ142" s="85"/>
      <c r="AR142" s="85"/>
      <c r="AS142" s="85"/>
      <c r="AU142" s="87"/>
    </row>
    <row r="143" spans="1:47" s="47" customFormat="1" ht="27" customHeight="1">
      <c r="A143" s="9">
        <v>9</v>
      </c>
      <c r="B143" s="10" t="s">
        <v>174</v>
      </c>
      <c r="C143" s="10" t="s">
        <v>109</v>
      </c>
      <c r="D143" s="21"/>
      <c r="E143" s="9" t="s">
        <v>37</v>
      </c>
      <c r="F143" s="9"/>
      <c r="G143" s="11"/>
      <c r="H143" s="9"/>
      <c r="I143" s="11"/>
      <c r="J143" s="11">
        <v>5000</v>
      </c>
      <c r="K143" s="11"/>
      <c r="L143" s="11"/>
      <c r="M143" s="11">
        <f>N143</f>
        <v>1100</v>
      </c>
      <c r="N143" s="11">
        <v>1100</v>
      </c>
      <c r="O143" s="11"/>
      <c r="P143" s="11"/>
      <c r="Q143" s="11"/>
      <c r="R143" s="11">
        <f>S143</f>
        <v>0</v>
      </c>
      <c r="S143" s="11">
        <v>0</v>
      </c>
      <c r="T143" s="11"/>
      <c r="U143" s="11"/>
      <c r="V143" s="11">
        <f>W143</f>
        <v>1000</v>
      </c>
      <c r="W143" s="11">
        <v>1000</v>
      </c>
      <c r="X143" s="11"/>
      <c r="Y143" s="11"/>
      <c r="Z143" s="11">
        <f>AA143</f>
        <v>1000</v>
      </c>
      <c r="AA143" s="11">
        <v>1000</v>
      </c>
      <c r="AB143" s="11"/>
      <c r="AC143" s="11"/>
      <c r="AD143" s="11">
        <f>AE143</f>
        <v>0</v>
      </c>
      <c r="AE143" s="11"/>
      <c r="AF143" s="11"/>
      <c r="AG143" s="11"/>
      <c r="AH143" s="26"/>
      <c r="AI143" s="11" t="s">
        <v>20</v>
      </c>
      <c r="AJ143" s="11"/>
      <c r="AK143" s="7" t="s">
        <v>20</v>
      </c>
      <c r="AL143" s="73">
        <f t="shared" si="38"/>
        <v>3100</v>
      </c>
      <c r="AM143" s="73"/>
      <c r="AN143" s="73"/>
      <c r="AP143" s="87"/>
      <c r="AQ143" s="85"/>
      <c r="AR143" s="85"/>
      <c r="AS143" s="85"/>
      <c r="AU143" s="87"/>
    </row>
    <row r="144" spans="1:48" s="55" customFormat="1" ht="15.75">
      <c r="A144" s="53" t="s">
        <v>146</v>
      </c>
      <c r="B144" s="54" t="s">
        <v>255</v>
      </c>
      <c r="C144" s="68"/>
      <c r="D144" s="68"/>
      <c r="E144" s="70"/>
      <c r="F144" s="69"/>
      <c r="G144" s="71"/>
      <c r="H144" s="70"/>
      <c r="I144" s="71"/>
      <c r="J144" s="71"/>
      <c r="K144" s="71"/>
      <c r="L144" s="71"/>
      <c r="M144" s="58">
        <f>SUM(M145:M146)</f>
        <v>5086</v>
      </c>
      <c r="N144" s="58">
        <f>SUM(N145:N146)</f>
        <v>5086</v>
      </c>
      <c r="O144" s="58">
        <f aca="true" t="shared" si="39" ref="O144:AE144">SUM(O145:O146)</f>
        <v>0</v>
      </c>
      <c r="P144" s="58"/>
      <c r="Q144" s="58"/>
      <c r="R144" s="58">
        <f t="shared" si="39"/>
        <v>1000</v>
      </c>
      <c r="S144" s="58">
        <f t="shared" si="39"/>
        <v>1000</v>
      </c>
      <c r="T144" s="58"/>
      <c r="U144" s="58"/>
      <c r="V144" s="58">
        <f t="shared" si="39"/>
        <v>3000</v>
      </c>
      <c r="W144" s="58">
        <f t="shared" si="39"/>
        <v>3000</v>
      </c>
      <c r="X144" s="58"/>
      <c r="Y144" s="58"/>
      <c r="Z144" s="58">
        <f t="shared" si="39"/>
        <v>3000</v>
      </c>
      <c r="AA144" s="58">
        <f t="shared" si="39"/>
        <v>3000</v>
      </c>
      <c r="AB144" s="58"/>
      <c r="AC144" s="58"/>
      <c r="AD144" s="58">
        <f t="shared" si="39"/>
        <v>2000</v>
      </c>
      <c r="AE144" s="58">
        <f t="shared" si="39"/>
        <v>2000</v>
      </c>
      <c r="AF144" s="58"/>
      <c r="AG144" s="58"/>
      <c r="AH144" s="72"/>
      <c r="AI144" s="58"/>
      <c r="AJ144" s="58"/>
      <c r="AK144" s="76"/>
      <c r="AL144" s="74">
        <f t="shared" si="38"/>
        <v>14086</v>
      </c>
      <c r="AM144" s="74"/>
      <c r="AN144" s="74"/>
      <c r="AO144" s="59" t="s">
        <v>11</v>
      </c>
      <c r="AQ144" s="84"/>
      <c r="AR144" s="81"/>
      <c r="AS144" s="84"/>
      <c r="AV144" s="12"/>
    </row>
    <row r="145" spans="1:47" s="47" customFormat="1" ht="22.5" customHeight="1">
      <c r="A145" s="9">
        <v>1</v>
      </c>
      <c r="B145" s="10" t="s">
        <v>18</v>
      </c>
      <c r="C145" s="21"/>
      <c r="D145" s="21"/>
      <c r="E145" s="9"/>
      <c r="F145" s="9"/>
      <c r="G145" s="11"/>
      <c r="H145" s="9"/>
      <c r="I145" s="11"/>
      <c r="J145" s="11"/>
      <c r="K145" s="11"/>
      <c r="L145" s="11"/>
      <c r="M145" s="11">
        <f>N145</f>
        <v>4486</v>
      </c>
      <c r="N145" s="11">
        <v>4486</v>
      </c>
      <c r="O145" s="11"/>
      <c r="P145" s="11"/>
      <c r="Q145" s="11"/>
      <c r="R145" s="11">
        <f>S145</f>
        <v>0</v>
      </c>
      <c r="S145" s="11">
        <v>0</v>
      </c>
      <c r="T145" s="11"/>
      <c r="U145" s="11"/>
      <c r="V145" s="11">
        <f>W145</f>
        <v>2000</v>
      </c>
      <c r="W145" s="11">
        <v>2000</v>
      </c>
      <c r="X145" s="11"/>
      <c r="Y145" s="11"/>
      <c r="Z145" s="11">
        <f>AA145</f>
        <v>2000</v>
      </c>
      <c r="AA145" s="11">
        <v>2000</v>
      </c>
      <c r="AB145" s="11"/>
      <c r="AC145" s="11"/>
      <c r="AD145" s="11">
        <f>AE145</f>
        <v>2000</v>
      </c>
      <c r="AE145" s="11">
        <v>2000</v>
      </c>
      <c r="AF145" s="11"/>
      <c r="AG145" s="11"/>
      <c r="AH145" s="26"/>
      <c r="AI145" s="11" t="s">
        <v>13</v>
      </c>
      <c r="AJ145" s="11"/>
      <c r="AK145" s="7" t="s">
        <v>13</v>
      </c>
      <c r="AL145" s="73">
        <f t="shared" si="38"/>
        <v>10486</v>
      </c>
      <c r="AM145" s="73"/>
      <c r="AN145" s="73"/>
      <c r="AP145" s="87"/>
      <c r="AQ145" s="85"/>
      <c r="AR145" s="85"/>
      <c r="AS145" s="85"/>
      <c r="AU145" s="87"/>
    </row>
    <row r="146" spans="1:47" s="47" customFormat="1" ht="21.75" customHeight="1">
      <c r="A146" s="9">
        <v>2</v>
      </c>
      <c r="B146" s="10" t="s">
        <v>77</v>
      </c>
      <c r="C146" s="10"/>
      <c r="D146" s="9"/>
      <c r="E146" s="9"/>
      <c r="F146" s="9"/>
      <c r="G146" s="11"/>
      <c r="H146" s="9"/>
      <c r="I146" s="9"/>
      <c r="J146" s="9"/>
      <c r="K146" s="9"/>
      <c r="L146" s="11"/>
      <c r="M146" s="11">
        <f>SUM(M147:M156)</f>
        <v>600</v>
      </c>
      <c r="N146" s="11">
        <f>SUM(N147:N156)</f>
        <v>600</v>
      </c>
      <c r="O146" s="11"/>
      <c r="P146" s="11"/>
      <c r="Q146" s="11"/>
      <c r="R146" s="11">
        <f>SUM(R147:R156)</f>
        <v>1000</v>
      </c>
      <c r="S146" s="11">
        <f>SUM(S147:S156)</f>
        <v>1000</v>
      </c>
      <c r="T146" s="11"/>
      <c r="U146" s="11"/>
      <c r="V146" s="11">
        <f>SUM(V147:V156)</f>
        <v>1000</v>
      </c>
      <c r="W146" s="11">
        <f>SUM(W147:W156)</f>
        <v>1000</v>
      </c>
      <c r="X146" s="11"/>
      <c r="Y146" s="11"/>
      <c r="Z146" s="11">
        <f>SUM(Z147:Z156)</f>
        <v>1000</v>
      </c>
      <c r="AA146" s="11">
        <f>SUM(AA147:AA156)</f>
        <v>1000</v>
      </c>
      <c r="AB146" s="11"/>
      <c r="AC146" s="11"/>
      <c r="AD146" s="11"/>
      <c r="AE146" s="11"/>
      <c r="AF146" s="11"/>
      <c r="AG146" s="11"/>
      <c r="AH146" s="11"/>
      <c r="AI146" s="11" t="s">
        <v>16</v>
      </c>
      <c r="AJ146" s="11"/>
      <c r="AK146" s="7" t="s">
        <v>16</v>
      </c>
      <c r="AL146" s="73">
        <f>N146+S146+W146+AA146+AE146</f>
        <v>3600</v>
      </c>
      <c r="AM146" s="73"/>
      <c r="AN146" s="73"/>
      <c r="AP146" s="87"/>
      <c r="AQ146" s="85"/>
      <c r="AR146" s="85"/>
      <c r="AS146" s="85"/>
      <c r="AU146" s="87"/>
    </row>
    <row r="147" spans="1:47" s="47" customFormat="1" ht="27.75" customHeight="1">
      <c r="A147" s="9" t="s">
        <v>285</v>
      </c>
      <c r="B147" s="155" t="s">
        <v>280</v>
      </c>
      <c r="C147" s="22" t="s">
        <v>270</v>
      </c>
      <c r="D147" s="9"/>
      <c r="E147" s="9"/>
      <c r="F147" s="9"/>
      <c r="G147" s="11"/>
      <c r="H147" s="9"/>
      <c r="I147" s="9"/>
      <c r="J147" s="9"/>
      <c r="K147" s="9"/>
      <c r="L147" s="11"/>
      <c r="M147" s="11"/>
      <c r="N147" s="11"/>
      <c r="O147" s="11"/>
      <c r="P147" s="11"/>
      <c r="Q147" s="11"/>
      <c r="R147" s="11">
        <f>S147</f>
        <v>500</v>
      </c>
      <c r="S147" s="11">
        <v>500</v>
      </c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7"/>
      <c r="AL147" s="73"/>
      <c r="AM147" s="73"/>
      <c r="AN147" s="73"/>
      <c r="AP147" s="87"/>
      <c r="AQ147" s="85"/>
      <c r="AR147" s="85"/>
      <c r="AS147" s="85"/>
      <c r="AU147" s="87"/>
    </row>
    <row r="148" spans="1:47" s="47" customFormat="1" ht="21.75" customHeight="1">
      <c r="A148" s="9" t="s">
        <v>286</v>
      </c>
      <c r="B148" s="155" t="s">
        <v>282</v>
      </c>
      <c r="C148" s="22" t="s">
        <v>33</v>
      </c>
      <c r="D148" s="9"/>
      <c r="E148" s="9"/>
      <c r="F148" s="9"/>
      <c r="G148" s="11"/>
      <c r="H148" s="9"/>
      <c r="I148" s="9"/>
      <c r="J148" s="9"/>
      <c r="K148" s="9"/>
      <c r="L148" s="11"/>
      <c r="M148" s="11"/>
      <c r="N148" s="11"/>
      <c r="O148" s="11"/>
      <c r="P148" s="11"/>
      <c r="Q148" s="11"/>
      <c r="R148" s="11">
        <f>S148</f>
        <v>200</v>
      </c>
      <c r="S148" s="11">
        <v>200</v>
      </c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7"/>
      <c r="AL148" s="73"/>
      <c r="AM148" s="73"/>
      <c r="AN148" s="73"/>
      <c r="AP148" s="87"/>
      <c r="AQ148" s="85"/>
      <c r="AR148" s="85"/>
      <c r="AS148" s="85"/>
      <c r="AU148" s="87"/>
    </row>
    <row r="149" spans="1:47" s="47" customFormat="1" ht="27.75" customHeight="1">
      <c r="A149" s="9" t="s">
        <v>287</v>
      </c>
      <c r="B149" s="155" t="s">
        <v>288</v>
      </c>
      <c r="C149" s="22" t="s">
        <v>33</v>
      </c>
      <c r="D149" s="9"/>
      <c r="E149" s="9"/>
      <c r="F149" s="9"/>
      <c r="G149" s="11"/>
      <c r="H149" s="9"/>
      <c r="I149" s="9"/>
      <c r="J149" s="9"/>
      <c r="K149" s="9"/>
      <c r="L149" s="11"/>
      <c r="M149" s="11"/>
      <c r="N149" s="11"/>
      <c r="O149" s="11"/>
      <c r="P149" s="11"/>
      <c r="Q149" s="11"/>
      <c r="R149" s="11">
        <f>S149</f>
        <v>300</v>
      </c>
      <c r="S149" s="11">
        <v>300</v>
      </c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7"/>
      <c r="AL149" s="73"/>
      <c r="AM149" s="73"/>
      <c r="AN149" s="73"/>
      <c r="AP149" s="87"/>
      <c r="AQ149" s="85"/>
      <c r="AR149" s="85"/>
      <c r="AS149" s="85"/>
      <c r="AU149" s="87"/>
    </row>
    <row r="150" spans="1:47" s="47" customFormat="1" ht="38.25">
      <c r="A150" s="9" t="s">
        <v>297</v>
      </c>
      <c r="B150" s="155" t="s">
        <v>295</v>
      </c>
      <c r="C150" s="22" t="s">
        <v>33</v>
      </c>
      <c r="D150" s="9"/>
      <c r="E150" s="9"/>
      <c r="F150" s="9"/>
      <c r="G150" s="11"/>
      <c r="H150" s="9"/>
      <c r="I150" s="9"/>
      <c r="J150" s="9"/>
      <c r="K150" s="9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>
        <f>W150</f>
        <v>300</v>
      </c>
      <c r="W150" s="11">
        <v>300</v>
      </c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7"/>
      <c r="AL150" s="73"/>
      <c r="AM150" s="73"/>
      <c r="AN150" s="73"/>
      <c r="AP150" s="87"/>
      <c r="AQ150" s="85"/>
      <c r="AR150" s="85"/>
      <c r="AS150" s="85"/>
      <c r="AU150" s="87"/>
    </row>
    <row r="151" spans="1:47" s="47" customFormat="1" ht="27.75" customHeight="1">
      <c r="A151" s="9" t="s">
        <v>298</v>
      </c>
      <c r="B151" s="155" t="s">
        <v>294</v>
      </c>
      <c r="C151" s="10" t="s">
        <v>293</v>
      </c>
      <c r="D151" s="9"/>
      <c r="E151" s="9"/>
      <c r="F151" s="9"/>
      <c r="G151" s="11"/>
      <c r="H151" s="9"/>
      <c r="I151" s="9"/>
      <c r="J151" s="9"/>
      <c r="K151" s="9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>
        <f>W151</f>
        <v>200</v>
      </c>
      <c r="W151" s="11">
        <v>200</v>
      </c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7"/>
      <c r="AL151" s="73"/>
      <c r="AM151" s="73"/>
      <c r="AN151" s="73"/>
      <c r="AP151" s="87"/>
      <c r="AQ151" s="85"/>
      <c r="AR151" s="85"/>
      <c r="AS151" s="85"/>
      <c r="AU151" s="87"/>
    </row>
    <row r="152" spans="1:47" s="47" customFormat="1" ht="27.75" customHeight="1">
      <c r="A152" s="9" t="s">
        <v>299</v>
      </c>
      <c r="B152" s="155" t="s">
        <v>290</v>
      </c>
      <c r="C152" s="10" t="s">
        <v>293</v>
      </c>
      <c r="D152" s="9"/>
      <c r="E152" s="9"/>
      <c r="F152" s="9"/>
      <c r="G152" s="11"/>
      <c r="H152" s="9"/>
      <c r="I152" s="9"/>
      <c r="J152" s="9"/>
      <c r="K152" s="9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>
        <f>W152</f>
        <v>200</v>
      </c>
      <c r="W152" s="11">
        <v>200</v>
      </c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7"/>
      <c r="AL152" s="73"/>
      <c r="AM152" s="73"/>
      <c r="AN152" s="73"/>
      <c r="AP152" s="87"/>
      <c r="AQ152" s="85"/>
      <c r="AR152" s="85"/>
      <c r="AS152" s="85"/>
      <c r="AU152" s="87"/>
    </row>
    <row r="153" spans="1:47" s="47" customFormat="1" ht="27.75" customHeight="1">
      <c r="A153" s="9" t="s">
        <v>300</v>
      </c>
      <c r="B153" s="155" t="s">
        <v>291</v>
      </c>
      <c r="C153" s="10" t="s">
        <v>293</v>
      </c>
      <c r="D153" s="9"/>
      <c r="E153" s="9"/>
      <c r="F153" s="9"/>
      <c r="G153" s="11"/>
      <c r="H153" s="9"/>
      <c r="I153" s="9"/>
      <c r="J153" s="9"/>
      <c r="K153" s="9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>
        <f>W153</f>
        <v>300</v>
      </c>
      <c r="W153" s="11">
        <v>300</v>
      </c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7"/>
      <c r="AL153" s="73"/>
      <c r="AM153" s="73"/>
      <c r="AN153" s="73"/>
      <c r="AP153" s="87"/>
      <c r="AQ153" s="85"/>
      <c r="AR153" s="85"/>
      <c r="AS153" s="85"/>
      <c r="AU153" s="87"/>
    </row>
    <row r="154" spans="1:47" s="47" customFormat="1" ht="27.75" customHeight="1">
      <c r="A154" s="9" t="s">
        <v>301</v>
      </c>
      <c r="B154" s="155" t="s">
        <v>292</v>
      </c>
      <c r="C154" s="22" t="s">
        <v>33</v>
      </c>
      <c r="D154" s="9"/>
      <c r="E154" s="9"/>
      <c r="F154" s="9"/>
      <c r="G154" s="11"/>
      <c r="H154" s="9"/>
      <c r="I154" s="9"/>
      <c r="J154" s="9"/>
      <c r="K154" s="9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>
        <f>AA154</f>
        <v>500</v>
      </c>
      <c r="AA154" s="11">
        <v>500</v>
      </c>
      <c r="AB154" s="11"/>
      <c r="AC154" s="11"/>
      <c r="AD154" s="11"/>
      <c r="AE154" s="11"/>
      <c r="AF154" s="11"/>
      <c r="AG154" s="11"/>
      <c r="AH154" s="11"/>
      <c r="AI154" s="11"/>
      <c r="AJ154" s="11"/>
      <c r="AK154" s="7"/>
      <c r="AL154" s="73"/>
      <c r="AM154" s="73"/>
      <c r="AN154" s="73"/>
      <c r="AP154" s="87"/>
      <c r="AQ154" s="85"/>
      <c r="AR154" s="85"/>
      <c r="AS154" s="85"/>
      <c r="AU154" s="87"/>
    </row>
    <row r="155" spans="1:47" s="47" customFormat="1" ht="27.75" customHeight="1">
      <c r="A155" s="9" t="s">
        <v>302</v>
      </c>
      <c r="B155" s="155" t="s">
        <v>303</v>
      </c>
      <c r="C155" s="22" t="s">
        <v>33</v>
      </c>
      <c r="D155" s="9"/>
      <c r="E155" s="9"/>
      <c r="F155" s="9"/>
      <c r="G155" s="11"/>
      <c r="H155" s="9"/>
      <c r="I155" s="9"/>
      <c r="J155" s="9"/>
      <c r="K155" s="9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>
        <f>AA155</f>
        <v>200</v>
      </c>
      <c r="AA155" s="11">
        <v>200</v>
      </c>
      <c r="AB155" s="11"/>
      <c r="AC155" s="11"/>
      <c r="AD155" s="11"/>
      <c r="AE155" s="11"/>
      <c r="AF155" s="11"/>
      <c r="AG155" s="11"/>
      <c r="AH155" s="11"/>
      <c r="AI155" s="11"/>
      <c r="AJ155" s="11"/>
      <c r="AK155" s="7"/>
      <c r="AL155" s="73"/>
      <c r="AM155" s="73"/>
      <c r="AN155" s="73"/>
      <c r="AP155" s="87"/>
      <c r="AQ155" s="85"/>
      <c r="AR155" s="85"/>
      <c r="AS155" s="85"/>
      <c r="AU155" s="87"/>
    </row>
    <row r="156" spans="1:47" s="47" customFormat="1" ht="21.75" customHeight="1">
      <c r="A156" s="9">
        <v>3</v>
      </c>
      <c r="B156" s="10" t="s">
        <v>112</v>
      </c>
      <c r="C156" s="10"/>
      <c r="D156" s="9"/>
      <c r="E156" s="9"/>
      <c r="F156" s="9"/>
      <c r="G156" s="11"/>
      <c r="H156" s="9"/>
      <c r="I156" s="9"/>
      <c r="J156" s="9"/>
      <c r="K156" s="9"/>
      <c r="L156" s="11"/>
      <c r="M156" s="11">
        <f>N156</f>
        <v>600</v>
      </c>
      <c r="N156" s="11">
        <v>600</v>
      </c>
      <c r="O156" s="11"/>
      <c r="P156" s="11"/>
      <c r="Q156" s="11"/>
      <c r="R156" s="11">
        <f>S156</f>
        <v>0</v>
      </c>
      <c r="S156" s="11">
        <v>0</v>
      </c>
      <c r="T156" s="11"/>
      <c r="U156" s="11"/>
      <c r="V156" s="11">
        <f>W156</f>
        <v>0</v>
      </c>
      <c r="W156" s="11">
        <v>0</v>
      </c>
      <c r="X156" s="11"/>
      <c r="Y156" s="11"/>
      <c r="Z156" s="11">
        <f>AA156</f>
        <v>300</v>
      </c>
      <c r="AA156" s="11">
        <v>300</v>
      </c>
      <c r="AB156" s="11"/>
      <c r="AC156" s="11"/>
      <c r="AD156" s="11">
        <f>AE156</f>
        <v>0</v>
      </c>
      <c r="AE156" s="11"/>
      <c r="AF156" s="11"/>
      <c r="AG156" s="11"/>
      <c r="AH156" s="11"/>
      <c r="AI156" s="11"/>
      <c r="AJ156" s="11"/>
      <c r="AK156" s="7"/>
      <c r="AL156" s="73"/>
      <c r="AM156" s="73"/>
      <c r="AN156" s="73"/>
      <c r="AP156" s="87"/>
      <c r="AQ156" s="85"/>
      <c r="AR156" s="85"/>
      <c r="AS156" s="85"/>
      <c r="AU156" s="87"/>
    </row>
    <row r="157" spans="1:48" s="55" customFormat="1" ht="15.75">
      <c r="A157" s="53" t="s">
        <v>147</v>
      </c>
      <c r="B157" s="54" t="s">
        <v>306</v>
      </c>
      <c r="C157" s="68"/>
      <c r="D157" s="68"/>
      <c r="E157" s="70"/>
      <c r="F157" s="69"/>
      <c r="G157" s="71"/>
      <c r="H157" s="70"/>
      <c r="I157" s="71"/>
      <c r="J157" s="71"/>
      <c r="K157" s="71"/>
      <c r="L157" s="71"/>
      <c r="M157" s="58">
        <f>SUM(M158:M160)</f>
        <v>0</v>
      </c>
      <c r="N157" s="58">
        <f>SUM(N158:N160)</f>
        <v>0</v>
      </c>
      <c r="O157" s="58"/>
      <c r="P157" s="58">
        <f aca="true" t="shared" si="40" ref="P157:AG157">SUM(P158:P160)</f>
        <v>0</v>
      </c>
      <c r="Q157" s="58">
        <f t="shared" si="40"/>
        <v>0</v>
      </c>
      <c r="R157" s="58">
        <f t="shared" si="40"/>
        <v>0</v>
      </c>
      <c r="S157" s="58">
        <f t="shared" si="40"/>
        <v>0</v>
      </c>
      <c r="T157" s="58">
        <f t="shared" si="40"/>
        <v>0</v>
      </c>
      <c r="U157" s="58">
        <f t="shared" si="40"/>
        <v>0</v>
      </c>
      <c r="V157" s="58">
        <f t="shared" si="40"/>
        <v>24601</v>
      </c>
      <c r="W157" s="58">
        <f t="shared" si="40"/>
        <v>24601</v>
      </c>
      <c r="X157" s="58">
        <f t="shared" si="40"/>
        <v>0</v>
      </c>
      <c r="Y157" s="58">
        <f t="shared" si="40"/>
        <v>0</v>
      </c>
      <c r="Z157" s="58">
        <f t="shared" si="40"/>
        <v>55737</v>
      </c>
      <c r="AA157" s="58">
        <f t="shared" si="40"/>
        <v>55737</v>
      </c>
      <c r="AB157" s="58">
        <f t="shared" si="40"/>
        <v>0</v>
      </c>
      <c r="AC157" s="58">
        <f t="shared" si="40"/>
        <v>0</v>
      </c>
      <c r="AD157" s="58">
        <f t="shared" si="40"/>
        <v>65270</v>
      </c>
      <c r="AE157" s="58">
        <f t="shared" si="40"/>
        <v>65270</v>
      </c>
      <c r="AF157" s="58">
        <f t="shared" si="40"/>
        <v>0</v>
      </c>
      <c r="AG157" s="58">
        <f t="shared" si="40"/>
        <v>0</v>
      </c>
      <c r="AH157" s="72"/>
      <c r="AI157" s="58" t="s">
        <v>15</v>
      </c>
      <c r="AJ157" s="58"/>
      <c r="AK157" s="76" t="s">
        <v>15</v>
      </c>
      <c r="AL157" s="74">
        <f t="shared" si="38"/>
        <v>145608</v>
      </c>
      <c r="AM157" s="74"/>
      <c r="AN157" s="74"/>
      <c r="AO157" s="55" t="s">
        <v>12</v>
      </c>
      <c r="AQ157" s="84"/>
      <c r="AR157" s="81"/>
      <c r="AS157" s="84"/>
      <c r="AV157" s="12"/>
    </row>
    <row r="158" spans="1:48" s="55" customFormat="1" ht="33.75" customHeight="1">
      <c r="A158" s="132">
        <v>1</v>
      </c>
      <c r="B158" s="20" t="s">
        <v>271</v>
      </c>
      <c r="C158" s="130"/>
      <c r="D158" s="130"/>
      <c r="E158" s="134"/>
      <c r="F158" s="9"/>
      <c r="G158" s="11"/>
      <c r="H158" s="9"/>
      <c r="I158" s="11"/>
      <c r="J158" s="11"/>
      <c r="K158" s="11"/>
      <c r="L158" s="11"/>
      <c r="M158" s="11">
        <f>N158</f>
        <v>0</v>
      </c>
      <c r="N158" s="11">
        <v>0</v>
      </c>
      <c r="O158" s="11"/>
      <c r="P158" s="11"/>
      <c r="Q158" s="11"/>
      <c r="R158" s="11">
        <f>S158</f>
        <v>0</v>
      </c>
      <c r="S158" s="11">
        <v>0</v>
      </c>
      <c r="T158" s="11"/>
      <c r="U158" s="11"/>
      <c r="V158" s="11">
        <f>W158</f>
        <v>5000</v>
      </c>
      <c r="W158" s="11">
        <v>5000</v>
      </c>
      <c r="X158" s="11"/>
      <c r="Y158" s="11"/>
      <c r="Z158" s="11">
        <f>AA158</f>
        <v>10000</v>
      </c>
      <c r="AA158" s="11">
        <v>10000</v>
      </c>
      <c r="AB158" s="11"/>
      <c r="AC158" s="11"/>
      <c r="AD158" s="11">
        <f>AE158</f>
        <v>10000</v>
      </c>
      <c r="AE158" s="11">
        <v>10000</v>
      </c>
      <c r="AF158" s="11"/>
      <c r="AG158" s="11"/>
      <c r="AH158" s="26"/>
      <c r="AI158" s="11"/>
      <c r="AJ158" s="11"/>
      <c r="AK158" s="7"/>
      <c r="AL158" s="73">
        <f t="shared" si="38"/>
        <v>25000</v>
      </c>
      <c r="AM158" s="73"/>
      <c r="AN158" s="73"/>
      <c r="AQ158" s="84"/>
      <c r="AR158" s="81"/>
      <c r="AS158" s="84"/>
      <c r="AV158" s="12"/>
    </row>
    <row r="159" spans="1:48" s="55" customFormat="1" ht="33.75" customHeight="1">
      <c r="A159" s="132">
        <v>2</v>
      </c>
      <c r="B159" s="20" t="s">
        <v>268</v>
      </c>
      <c r="C159" s="130"/>
      <c r="D159" s="130"/>
      <c r="E159" s="134"/>
      <c r="F159" s="9"/>
      <c r="G159" s="11"/>
      <c r="H159" s="9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>
        <f>W159</f>
        <v>10000</v>
      </c>
      <c r="W159" s="11">
        <v>10000</v>
      </c>
      <c r="X159" s="11"/>
      <c r="Y159" s="11"/>
      <c r="Z159" s="11">
        <f>AA159</f>
        <v>20000</v>
      </c>
      <c r="AA159" s="11">
        <v>20000</v>
      </c>
      <c r="AB159" s="11"/>
      <c r="AC159" s="11"/>
      <c r="AD159" s="11">
        <f>AE159</f>
        <v>20000</v>
      </c>
      <c r="AE159" s="11">
        <v>20000</v>
      </c>
      <c r="AF159" s="11"/>
      <c r="AG159" s="11"/>
      <c r="AH159" s="26"/>
      <c r="AI159" s="11"/>
      <c r="AJ159" s="11"/>
      <c r="AK159" s="7"/>
      <c r="AL159" s="73">
        <f t="shared" si="38"/>
        <v>50000</v>
      </c>
      <c r="AM159" s="73"/>
      <c r="AN159" s="73"/>
      <c r="AQ159" s="84"/>
      <c r="AR159" s="81"/>
      <c r="AS159" s="84"/>
      <c r="AV159" s="12"/>
    </row>
    <row r="160" spans="1:48" s="55" customFormat="1" ht="15.75">
      <c r="A160" s="132">
        <v>3</v>
      </c>
      <c r="B160" s="20" t="s">
        <v>250</v>
      </c>
      <c r="C160" s="130"/>
      <c r="D160" s="130"/>
      <c r="E160" s="134"/>
      <c r="F160" s="9"/>
      <c r="G160" s="11"/>
      <c r="H160" s="9"/>
      <c r="I160" s="11"/>
      <c r="J160" s="11"/>
      <c r="K160" s="11"/>
      <c r="L160" s="11"/>
      <c r="M160" s="11">
        <f>N160</f>
        <v>0</v>
      </c>
      <c r="N160" s="11">
        <v>0</v>
      </c>
      <c r="O160" s="11"/>
      <c r="P160" s="11"/>
      <c r="Q160" s="11"/>
      <c r="R160" s="11">
        <f>S160</f>
        <v>0</v>
      </c>
      <c r="S160" s="11">
        <v>0</v>
      </c>
      <c r="T160" s="11"/>
      <c r="U160" s="11"/>
      <c r="V160" s="11">
        <f>W160</f>
        <v>9601</v>
      </c>
      <c r="W160" s="11">
        <v>9601</v>
      </c>
      <c r="X160" s="11"/>
      <c r="Y160" s="11"/>
      <c r="Z160" s="11">
        <f>AA160</f>
        <v>25737</v>
      </c>
      <c r="AA160" s="11">
        <v>25737</v>
      </c>
      <c r="AB160" s="11"/>
      <c r="AC160" s="11"/>
      <c r="AD160" s="11">
        <f>AE160</f>
        <v>35270</v>
      </c>
      <c r="AE160" s="11">
        <v>35270</v>
      </c>
      <c r="AF160" s="11"/>
      <c r="AG160" s="11"/>
      <c r="AH160" s="26"/>
      <c r="AI160" s="11"/>
      <c r="AJ160" s="11"/>
      <c r="AK160" s="7"/>
      <c r="AL160" s="73">
        <f t="shared" si="38"/>
        <v>70608</v>
      </c>
      <c r="AM160" s="73"/>
      <c r="AN160" s="73"/>
      <c r="AQ160" s="84"/>
      <c r="AR160" s="81"/>
      <c r="AS160" s="84"/>
      <c r="AV160" s="12"/>
    </row>
    <row r="161" spans="1:47" s="46" customFormat="1" ht="41.25" customHeight="1">
      <c r="A161" s="14" t="s">
        <v>148</v>
      </c>
      <c r="B161" s="14" t="s">
        <v>122</v>
      </c>
      <c r="C161" s="48"/>
      <c r="D161" s="48"/>
      <c r="E161" s="49"/>
      <c r="F161" s="14"/>
      <c r="G161" s="28"/>
      <c r="H161" s="14"/>
      <c r="I161" s="28"/>
      <c r="J161" s="28"/>
      <c r="K161" s="28"/>
      <c r="L161" s="28"/>
      <c r="M161" s="28">
        <f>SUM(M162:M169)</f>
        <v>11694</v>
      </c>
      <c r="N161" s="28">
        <f>SUM(N162:N169)</f>
        <v>11694</v>
      </c>
      <c r="O161" s="28"/>
      <c r="P161" s="28"/>
      <c r="Q161" s="28"/>
      <c r="R161" s="28">
        <f>S161</f>
        <v>12864</v>
      </c>
      <c r="S161" s="28">
        <v>12864</v>
      </c>
      <c r="T161" s="28"/>
      <c r="U161" s="28"/>
      <c r="V161" s="28">
        <f>SUM(V162:V169)</f>
        <v>14148.53</v>
      </c>
      <c r="W161" s="28">
        <f>SUM(W162:W169)</f>
        <v>14148.530000000006</v>
      </c>
      <c r="X161" s="28"/>
      <c r="Y161" s="28"/>
      <c r="Z161" s="28">
        <f>SUM(Z162:Z169)</f>
        <v>15563.383000000002</v>
      </c>
      <c r="AA161" s="28">
        <f>SUM(AA162:AA169)</f>
        <v>15563.383000000007</v>
      </c>
      <c r="AB161" s="28"/>
      <c r="AC161" s="28"/>
      <c r="AD161" s="28">
        <f>SUM(AD162:AD169)</f>
        <v>17119.721300000005</v>
      </c>
      <c r="AE161" s="28">
        <f>SUM(AE162:AE169)</f>
        <v>17119.72130000001</v>
      </c>
      <c r="AF161" s="28"/>
      <c r="AG161" s="28"/>
      <c r="AH161" s="50"/>
      <c r="AI161" s="28"/>
      <c r="AJ161" s="28"/>
      <c r="AK161" s="34"/>
      <c r="AL161" s="74">
        <f t="shared" si="38"/>
        <v>71389.63430000002</v>
      </c>
      <c r="AM161" s="74"/>
      <c r="AN161" s="74"/>
      <c r="AO161" s="46" t="s">
        <v>21</v>
      </c>
      <c r="AP161" s="59"/>
      <c r="AQ161" s="82"/>
      <c r="AR161" s="82"/>
      <c r="AS161" s="82"/>
      <c r="AU161" s="59"/>
    </row>
    <row r="162" spans="1:47" s="12" customFormat="1" ht="18" customHeight="1">
      <c r="A162" s="129">
        <v>1</v>
      </c>
      <c r="B162" s="29" t="s">
        <v>114</v>
      </c>
      <c r="C162" s="21"/>
      <c r="D162" s="21"/>
      <c r="E162" s="25"/>
      <c r="F162" s="24"/>
      <c r="G162" s="97"/>
      <c r="H162" s="9"/>
      <c r="I162" s="11"/>
      <c r="J162" s="11"/>
      <c r="K162" s="11"/>
      <c r="L162" s="11"/>
      <c r="M162" s="11">
        <f>N162</f>
        <v>1450</v>
      </c>
      <c r="N162" s="11">
        <v>1450</v>
      </c>
      <c r="O162" s="11"/>
      <c r="P162" s="11"/>
      <c r="Q162" s="11"/>
      <c r="R162" s="11">
        <f>S162</f>
        <v>1594.78</v>
      </c>
      <c r="S162" s="11">
        <v>1594.78</v>
      </c>
      <c r="T162" s="11"/>
      <c r="U162" s="11"/>
      <c r="V162" s="11">
        <f>R162*1.1</f>
        <v>1754.258</v>
      </c>
      <c r="W162" s="11">
        <v>1754.2580000000007</v>
      </c>
      <c r="X162" s="11"/>
      <c r="Y162" s="11"/>
      <c r="Z162" s="11">
        <f>V162*1.1</f>
        <v>1929.6838000000002</v>
      </c>
      <c r="AA162" s="11">
        <v>1929.683800000001</v>
      </c>
      <c r="AB162" s="11"/>
      <c r="AC162" s="11"/>
      <c r="AD162" s="11">
        <f>Z162*1.1</f>
        <v>2122.6521800000005</v>
      </c>
      <c r="AE162" s="11">
        <v>2122.6521800000014</v>
      </c>
      <c r="AF162" s="11"/>
      <c r="AG162" s="11"/>
      <c r="AH162" s="26"/>
      <c r="AI162" s="11" t="s">
        <v>21</v>
      </c>
      <c r="AJ162" s="11"/>
      <c r="AK162" s="7" t="s">
        <v>21</v>
      </c>
      <c r="AL162" s="73">
        <f t="shared" si="38"/>
        <v>8851.373980000002</v>
      </c>
      <c r="AM162" s="73"/>
      <c r="AN162" s="73"/>
      <c r="AP162" s="55"/>
      <c r="AQ162" s="81"/>
      <c r="AR162" s="81"/>
      <c r="AS162" s="81"/>
      <c r="AU162" s="55"/>
    </row>
    <row r="163" spans="1:47" s="12" customFormat="1" ht="18" customHeight="1">
      <c r="A163" s="129">
        <v>2</v>
      </c>
      <c r="B163" s="29" t="s">
        <v>115</v>
      </c>
      <c r="C163" s="21"/>
      <c r="D163" s="21"/>
      <c r="E163" s="25"/>
      <c r="F163" s="24"/>
      <c r="G163" s="97"/>
      <c r="H163" s="9"/>
      <c r="I163" s="11"/>
      <c r="J163" s="11"/>
      <c r="K163" s="11"/>
      <c r="L163" s="11"/>
      <c r="M163" s="11">
        <f aca="true" t="shared" si="41" ref="M163:M169">N163</f>
        <v>1450</v>
      </c>
      <c r="N163" s="11">
        <v>1450</v>
      </c>
      <c r="O163" s="11"/>
      <c r="P163" s="11"/>
      <c r="Q163" s="11"/>
      <c r="R163" s="11">
        <f aca="true" t="shared" si="42" ref="R163:R169">S163</f>
        <v>1594.78</v>
      </c>
      <c r="S163" s="11">
        <v>1594.78</v>
      </c>
      <c r="T163" s="11"/>
      <c r="U163" s="11"/>
      <c r="V163" s="11">
        <f aca="true" t="shared" si="43" ref="V163:V169">R163*1.1</f>
        <v>1754.258</v>
      </c>
      <c r="W163" s="11">
        <v>1754.2580000000007</v>
      </c>
      <c r="X163" s="11"/>
      <c r="Y163" s="11"/>
      <c r="Z163" s="11">
        <f aca="true" t="shared" si="44" ref="Z163:Z169">V163*1.1</f>
        <v>1929.6838000000002</v>
      </c>
      <c r="AA163" s="11">
        <v>1929.683800000001</v>
      </c>
      <c r="AB163" s="11"/>
      <c r="AC163" s="11"/>
      <c r="AD163" s="11">
        <f aca="true" t="shared" si="45" ref="AD163:AD169">Z163*1.1</f>
        <v>2122.6521800000005</v>
      </c>
      <c r="AE163" s="11">
        <v>2122.6521800000014</v>
      </c>
      <c r="AF163" s="11"/>
      <c r="AG163" s="11"/>
      <c r="AH163" s="26"/>
      <c r="AI163" s="11" t="s">
        <v>21</v>
      </c>
      <c r="AJ163" s="11"/>
      <c r="AK163" s="7" t="s">
        <v>21</v>
      </c>
      <c r="AL163" s="73">
        <f t="shared" si="38"/>
        <v>8851.373980000002</v>
      </c>
      <c r="AM163" s="73"/>
      <c r="AN163" s="73"/>
      <c r="AP163" s="55"/>
      <c r="AQ163" s="81"/>
      <c r="AR163" s="81"/>
      <c r="AS163" s="81"/>
      <c r="AU163" s="55"/>
    </row>
    <row r="164" spans="1:46" ht="18" customHeight="1">
      <c r="A164" s="129">
        <v>3</v>
      </c>
      <c r="B164" s="29" t="s">
        <v>116</v>
      </c>
      <c r="C164" s="21"/>
      <c r="D164" s="21"/>
      <c r="E164" s="25"/>
      <c r="F164" s="24"/>
      <c r="G164" s="97"/>
      <c r="H164" s="9"/>
      <c r="I164" s="11"/>
      <c r="J164" s="11"/>
      <c r="K164" s="11"/>
      <c r="L164" s="11"/>
      <c r="M164" s="11">
        <f t="shared" si="41"/>
        <v>1739</v>
      </c>
      <c r="N164" s="11">
        <v>1739</v>
      </c>
      <c r="O164" s="11"/>
      <c r="P164" s="11"/>
      <c r="Q164" s="11"/>
      <c r="R164" s="11">
        <f t="shared" si="42"/>
        <v>1913.01</v>
      </c>
      <c r="S164" s="11">
        <v>1913.01</v>
      </c>
      <c r="T164" s="11"/>
      <c r="U164" s="11"/>
      <c r="V164" s="11">
        <f t="shared" si="43"/>
        <v>2104.311</v>
      </c>
      <c r="W164" s="11">
        <v>2104.3110000000006</v>
      </c>
      <c r="X164" s="11"/>
      <c r="Y164" s="11"/>
      <c r="Z164" s="11">
        <f t="shared" si="44"/>
        <v>2314.7421000000004</v>
      </c>
      <c r="AA164" s="11">
        <v>2314.742100000001</v>
      </c>
      <c r="AB164" s="11"/>
      <c r="AC164" s="11"/>
      <c r="AD164" s="11">
        <f t="shared" si="45"/>
        <v>2546.2163100000007</v>
      </c>
      <c r="AE164" s="11">
        <v>2546.216310000001</v>
      </c>
      <c r="AF164" s="11"/>
      <c r="AG164" s="11"/>
      <c r="AH164" s="26"/>
      <c r="AI164" s="11" t="s">
        <v>21</v>
      </c>
      <c r="AJ164" s="11"/>
      <c r="AK164" s="7" t="s">
        <v>21</v>
      </c>
      <c r="AL164" s="73">
        <f t="shared" si="38"/>
        <v>10617.279410000003</v>
      </c>
      <c r="AM164" s="73"/>
      <c r="AN164" s="73"/>
      <c r="AO164" s="12"/>
      <c r="AQ164" s="81"/>
      <c r="AS164" s="81"/>
      <c r="AT164" s="12"/>
    </row>
    <row r="165" spans="1:46" ht="18" customHeight="1">
      <c r="A165" s="129">
        <v>4</v>
      </c>
      <c r="B165" s="29" t="s">
        <v>117</v>
      </c>
      <c r="C165" s="21"/>
      <c r="D165" s="21"/>
      <c r="E165" s="25"/>
      <c r="F165" s="24"/>
      <c r="G165" s="97"/>
      <c r="H165" s="9"/>
      <c r="I165" s="11"/>
      <c r="J165" s="11"/>
      <c r="K165" s="11"/>
      <c r="L165" s="11"/>
      <c r="M165" s="11">
        <f t="shared" si="41"/>
        <v>1739</v>
      </c>
      <c r="N165" s="11">
        <v>1739</v>
      </c>
      <c r="O165" s="11"/>
      <c r="P165" s="11"/>
      <c r="Q165" s="11"/>
      <c r="R165" s="11">
        <f t="shared" si="42"/>
        <v>1913.01</v>
      </c>
      <c r="S165" s="11">
        <v>1913.01</v>
      </c>
      <c r="T165" s="11"/>
      <c r="U165" s="11"/>
      <c r="V165" s="11">
        <f t="shared" si="43"/>
        <v>2104.311</v>
      </c>
      <c r="W165" s="11">
        <v>2104.3110000000006</v>
      </c>
      <c r="X165" s="11"/>
      <c r="Y165" s="11"/>
      <c r="Z165" s="11">
        <f t="shared" si="44"/>
        <v>2314.7421000000004</v>
      </c>
      <c r="AA165" s="11">
        <v>2314.742100000001</v>
      </c>
      <c r="AB165" s="11"/>
      <c r="AC165" s="11"/>
      <c r="AD165" s="11">
        <f t="shared" si="45"/>
        <v>2546.2163100000007</v>
      </c>
      <c r="AE165" s="11">
        <v>2546.216310000001</v>
      </c>
      <c r="AF165" s="11"/>
      <c r="AG165" s="11"/>
      <c r="AH165" s="26"/>
      <c r="AI165" s="11" t="s">
        <v>21</v>
      </c>
      <c r="AJ165" s="11"/>
      <c r="AK165" s="7" t="s">
        <v>21</v>
      </c>
      <c r="AL165" s="73">
        <f t="shared" si="38"/>
        <v>10617.279410000003</v>
      </c>
      <c r="AM165" s="73"/>
      <c r="AN165" s="73"/>
      <c r="AO165" s="12"/>
      <c r="AQ165" s="81"/>
      <c r="AS165" s="81"/>
      <c r="AT165" s="12"/>
    </row>
    <row r="166" spans="1:46" ht="18" customHeight="1">
      <c r="A166" s="129">
        <v>5</v>
      </c>
      <c r="B166" s="29" t="s">
        <v>118</v>
      </c>
      <c r="C166" s="21"/>
      <c r="D166" s="21"/>
      <c r="E166" s="25"/>
      <c r="F166" s="24"/>
      <c r="G166" s="97"/>
      <c r="H166" s="9"/>
      <c r="I166" s="11"/>
      <c r="J166" s="11"/>
      <c r="K166" s="11"/>
      <c r="L166" s="11"/>
      <c r="M166" s="11">
        <f t="shared" si="41"/>
        <v>1450</v>
      </c>
      <c r="N166" s="11">
        <v>1450</v>
      </c>
      <c r="O166" s="11"/>
      <c r="P166" s="11"/>
      <c r="Q166" s="11"/>
      <c r="R166" s="11">
        <f t="shared" si="42"/>
        <v>1594.78</v>
      </c>
      <c r="S166" s="11">
        <v>1594.78</v>
      </c>
      <c r="T166" s="11"/>
      <c r="U166" s="11"/>
      <c r="V166" s="11">
        <f t="shared" si="43"/>
        <v>1754.258</v>
      </c>
      <c r="W166" s="11">
        <v>1754.2580000000007</v>
      </c>
      <c r="X166" s="11"/>
      <c r="Y166" s="11"/>
      <c r="Z166" s="11">
        <f t="shared" si="44"/>
        <v>1929.6838000000002</v>
      </c>
      <c r="AA166" s="11">
        <v>1929.683800000001</v>
      </c>
      <c r="AB166" s="11"/>
      <c r="AC166" s="11"/>
      <c r="AD166" s="11">
        <f t="shared" si="45"/>
        <v>2122.6521800000005</v>
      </c>
      <c r="AE166" s="11">
        <v>2122.6521800000014</v>
      </c>
      <c r="AF166" s="11"/>
      <c r="AG166" s="11"/>
      <c r="AH166" s="26"/>
      <c r="AI166" s="11" t="s">
        <v>21</v>
      </c>
      <c r="AJ166" s="11"/>
      <c r="AK166" s="7" t="s">
        <v>21</v>
      </c>
      <c r="AL166" s="73">
        <f t="shared" si="38"/>
        <v>8851.373980000002</v>
      </c>
      <c r="AM166" s="73"/>
      <c r="AN166" s="73"/>
      <c r="AO166" s="12"/>
      <c r="AQ166" s="81"/>
      <c r="AS166" s="81"/>
      <c r="AT166" s="12"/>
    </row>
    <row r="167" spans="1:46" ht="18" customHeight="1">
      <c r="A167" s="129">
        <v>6</v>
      </c>
      <c r="B167" s="29" t="s">
        <v>119</v>
      </c>
      <c r="C167" s="21"/>
      <c r="D167" s="21"/>
      <c r="E167" s="25"/>
      <c r="F167" s="24"/>
      <c r="G167" s="97"/>
      <c r="H167" s="9"/>
      <c r="I167" s="11"/>
      <c r="J167" s="11"/>
      <c r="K167" s="11"/>
      <c r="L167" s="11"/>
      <c r="M167" s="11">
        <f t="shared" si="41"/>
        <v>1208</v>
      </c>
      <c r="N167" s="11">
        <v>1208</v>
      </c>
      <c r="O167" s="11"/>
      <c r="P167" s="11"/>
      <c r="Q167" s="11"/>
      <c r="R167" s="11">
        <f t="shared" si="42"/>
        <v>1328.58</v>
      </c>
      <c r="S167" s="11">
        <v>1328.58</v>
      </c>
      <c r="T167" s="11"/>
      <c r="U167" s="11"/>
      <c r="V167" s="11">
        <f t="shared" si="43"/>
        <v>1461.438</v>
      </c>
      <c r="W167" s="11">
        <v>1461.4380000000006</v>
      </c>
      <c r="X167" s="11"/>
      <c r="Y167" s="11"/>
      <c r="Z167" s="11">
        <f t="shared" si="44"/>
        <v>1607.5818000000002</v>
      </c>
      <c r="AA167" s="11">
        <v>1607.5818000000008</v>
      </c>
      <c r="AB167" s="11"/>
      <c r="AC167" s="11"/>
      <c r="AD167" s="11">
        <f t="shared" si="45"/>
        <v>1768.3399800000004</v>
      </c>
      <c r="AE167" s="11">
        <v>1768.339980000001</v>
      </c>
      <c r="AF167" s="11"/>
      <c r="AG167" s="11"/>
      <c r="AH167" s="26"/>
      <c r="AI167" s="11" t="s">
        <v>21</v>
      </c>
      <c r="AJ167" s="11"/>
      <c r="AK167" s="7" t="s">
        <v>21</v>
      </c>
      <c r="AL167" s="73">
        <f t="shared" si="38"/>
        <v>7373.939780000002</v>
      </c>
      <c r="AM167" s="73"/>
      <c r="AN167" s="73"/>
      <c r="AO167" s="12"/>
      <c r="AQ167" s="81"/>
      <c r="AS167" s="81"/>
      <c r="AT167" s="12"/>
    </row>
    <row r="168" spans="1:46" ht="18" customHeight="1">
      <c r="A168" s="129">
        <v>7</v>
      </c>
      <c r="B168" s="29" t="s">
        <v>120</v>
      </c>
      <c r="C168" s="21"/>
      <c r="D168" s="21"/>
      <c r="E168" s="25"/>
      <c r="F168" s="24"/>
      <c r="G168" s="97"/>
      <c r="H168" s="9"/>
      <c r="I168" s="11"/>
      <c r="J168" s="11"/>
      <c r="K168" s="11"/>
      <c r="L168" s="11"/>
      <c r="M168" s="11">
        <f t="shared" si="41"/>
        <v>1208</v>
      </c>
      <c r="N168" s="11">
        <v>1208</v>
      </c>
      <c r="O168" s="11"/>
      <c r="P168" s="11"/>
      <c r="Q168" s="11"/>
      <c r="R168" s="11">
        <f t="shared" si="42"/>
        <v>1328.58</v>
      </c>
      <c r="S168" s="11">
        <v>1328.58</v>
      </c>
      <c r="T168" s="11"/>
      <c r="U168" s="11"/>
      <c r="V168" s="11">
        <f t="shared" si="43"/>
        <v>1461.438</v>
      </c>
      <c r="W168" s="11">
        <v>1461.4380000000006</v>
      </c>
      <c r="X168" s="11"/>
      <c r="Y168" s="11"/>
      <c r="Z168" s="11">
        <f t="shared" si="44"/>
        <v>1607.5818000000002</v>
      </c>
      <c r="AA168" s="11">
        <v>1607.5818000000008</v>
      </c>
      <c r="AB168" s="11"/>
      <c r="AC168" s="11"/>
      <c r="AD168" s="11">
        <f t="shared" si="45"/>
        <v>1768.3399800000004</v>
      </c>
      <c r="AE168" s="11">
        <v>1768.339980000001</v>
      </c>
      <c r="AF168" s="11"/>
      <c r="AG168" s="11"/>
      <c r="AH168" s="26"/>
      <c r="AI168" s="11" t="s">
        <v>21</v>
      </c>
      <c r="AJ168" s="11"/>
      <c r="AK168" s="7" t="s">
        <v>21</v>
      </c>
      <c r="AL168" s="73">
        <f t="shared" si="38"/>
        <v>7373.939780000002</v>
      </c>
      <c r="AM168" s="73"/>
      <c r="AN168" s="73"/>
      <c r="AO168" s="12"/>
      <c r="AQ168" s="81"/>
      <c r="AS168" s="81"/>
      <c r="AT168" s="12"/>
    </row>
    <row r="169" spans="1:46" ht="18" customHeight="1">
      <c r="A169" s="40">
        <v>8</v>
      </c>
      <c r="B169" s="41" t="s">
        <v>121</v>
      </c>
      <c r="C169" s="42"/>
      <c r="D169" s="42"/>
      <c r="E169" s="43"/>
      <c r="F169" s="44"/>
      <c r="G169" s="98"/>
      <c r="H169" s="15"/>
      <c r="I169" s="16"/>
      <c r="J169" s="16"/>
      <c r="K169" s="16"/>
      <c r="L169" s="16"/>
      <c r="M169" s="16">
        <f t="shared" si="41"/>
        <v>1450</v>
      </c>
      <c r="N169" s="16">
        <v>1450</v>
      </c>
      <c r="O169" s="16"/>
      <c r="P169" s="16"/>
      <c r="Q169" s="16"/>
      <c r="R169" s="16">
        <f t="shared" si="42"/>
        <v>1594.78</v>
      </c>
      <c r="S169" s="16">
        <v>1594.78</v>
      </c>
      <c r="T169" s="16"/>
      <c r="U169" s="16"/>
      <c r="V169" s="16">
        <f t="shared" si="43"/>
        <v>1754.258</v>
      </c>
      <c r="W169" s="16">
        <v>1754.2580000000007</v>
      </c>
      <c r="X169" s="16"/>
      <c r="Y169" s="16"/>
      <c r="Z169" s="16">
        <f t="shared" si="44"/>
        <v>1929.6838000000002</v>
      </c>
      <c r="AA169" s="16">
        <v>1929.683800000001</v>
      </c>
      <c r="AB169" s="16"/>
      <c r="AC169" s="16"/>
      <c r="AD169" s="16">
        <f t="shared" si="45"/>
        <v>2122.6521800000005</v>
      </c>
      <c r="AE169" s="16">
        <v>2122.6521800000014</v>
      </c>
      <c r="AF169" s="16"/>
      <c r="AG169" s="16"/>
      <c r="AH169" s="33"/>
      <c r="AI169" s="16" t="s">
        <v>21</v>
      </c>
      <c r="AJ169" s="16"/>
      <c r="AK169" s="7" t="s">
        <v>21</v>
      </c>
      <c r="AL169" s="73">
        <f t="shared" si="38"/>
        <v>8851.373980000002</v>
      </c>
      <c r="AM169" s="73"/>
      <c r="AN169" s="73"/>
      <c r="AO169" s="12"/>
      <c r="AQ169" s="81"/>
      <c r="AS169" s="81"/>
      <c r="AT169" s="12"/>
    </row>
    <row r="170" ht="12" customHeight="1"/>
    <row r="172" spans="1:48" s="90" customFormat="1" ht="28.5" customHeight="1">
      <c r="A172" s="89"/>
      <c r="B172" s="90" t="s">
        <v>190</v>
      </c>
      <c r="D172" s="89"/>
      <c r="E172" s="89"/>
      <c r="F172" s="89"/>
      <c r="G172" s="89"/>
      <c r="H172" s="89"/>
      <c r="I172" s="91"/>
      <c r="J172" s="91"/>
      <c r="K172" s="91"/>
      <c r="L172" s="91"/>
      <c r="N172" s="92">
        <f>N13+N36</f>
        <v>57026</v>
      </c>
      <c r="O172" s="92"/>
      <c r="P172" s="92">
        <f aca="true" t="shared" si="46" ref="P172:AG172">P13+P36</f>
        <v>18100</v>
      </c>
      <c r="Q172" s="92">
        <f t="shared" si="46"/>
        <v>0</v>
      </c>
      <c r="R172" s="92"/>
      <c r="S172" s="92">
        <f t="shared" si="46"/>
        <v>75400</v>
      </c>
      <c r="T172" s="92">
        <f t="shared" si="46"/>
        <v>69000</v>
      </c>
      <c r="U172" s="92">
        <f t="shared" si="46"/>
        <v>0</v>
      </c>
      <c r="V172" s="92"/>
      <c r="W172" s="92">
        <f t="shared" si="46"/>
        <v>64000</v>
      </c>
      <c r="X172" s="92">
        <f t="shared" si="46"/>
        <v>60700</v>
      </c>
      <c r="Y172" s="92">
        <f t="shared" si="46"/>
        <v>0</v>
      </c>
      <c r="Z172" s="92"/>
      <c r="AA172" s="92">
        <f t="shared" si="46"/>
        <v>52700</v>
      </c>
      <c r="AB172" s="92">
        <f t="shared" si="46"/>
        <v>43300</v>
      </c>
      <c r="AC172" s="92">
        <f t="shared" si="46"/>
        <v>0</v>
      </c>
      <c r="AD172" s="92"/>
      <c r="AE172" s="92">
        <f t="shared" si="46"/>
        <v>63000</v>
      </c>
      <c r="AF172" s="92">
        <f t="shared" si="46"/>
        <v>0</v>
      </c>
      <c r="AG172" s="92">
        <f t="shared" si="46"/>
        <v>0</v>
      </c>
      <c r="AJ172" s="92">
        <f aca="true" t="shared" si="47" ref="AJ172:AK174">P172+T172+X172+AB172+AF172</f>
        <v>191100</v>
      </c>
      <c r="AK172" s="92">
        <f t="shared" si="47"/>
        <v>0</v>
      </c>
      <c r="AL172" s="93"/>
      <c r="AM172" s="93"/>
      <c r="AN172" s="93"/>
      <c r="AP172" s="94"/>
      <c r="AQ172" s="95"/>
      <c r="AR172" s="96"/>
      <c r="AS172" s="95"/>
      <c r="AU172" s="94"/>
      <c r="AV172" s="93"/>
    </row>
    <row r="173" spans="1:48" s="90" customFormat="1" ht="28.5" customHeight="1">
      <c r="A173" s="89"/>
      <c r="B173" s="90" t="s">
        <v>189</v>
      </c>
      <c r="D173" s="89"/>
      <c r="E173" s="89"/>
      <c r="F173" s="89"/>
      <c r="G173" s="89"/>
      <c r="H173" s="89"/>
      <c r="I173" s="91"/>
      <c r="J173" s="91"/>
      <c r="K173" s="91"/>
      <c r="L173" s="91"/>
      <c r="N173" s="92">
        <f>N23+N80</f>
        <v>211719</v>
      </c>
      <c r="O173" s="92"/>
      <c r="P173" s="92">
        <f aca="true" t="shared" si="48" ref="P173:AK173">P23+P80</f>
        <v>4400</v>
      </c>
      <c r="Q173" s="92">
        <f t="shared" si="48"/>
        <v>0</v>
      </c>
      <c r="R173" s="92"/>
      <c r="S173" s="92">
        <f t="shared" si="48"/>
        <v>115476</v>
      </c>
      <c r="T173" s="92">
        <f t="shared" si="48"/>
        <v>25000</v>
      </c>
      <c r="U173" s="92">
        <f t="shared" si="48"/>
        <v>70000</v>
      </c>
      <c r="V173" s="92"/>
      <c r="W173" s="92">
        <f t="shared" si="48"/>
        <v>113390</v>
      </c>
      <c r="X173" s="92">
        <f t="shared" si="48"/>
        <v>25000</v>
      </c>
      <c r="Y173" s="92">
        <f t="shared" si="48"/>
        <v>90000</v>
      </c>
      <c r="Z173" s="92"/>
      <c r="AA173" s="92">
        <f t="shared" si="48"/>
        <v>109300</v>
      </c>
      <c r="AB173" s="92">
        <f t="shared" si="48"/>
        <v>30000</v>
      </c>
      <c r="AC173" s="92">
        <f t="shared" si="48"/>
        <v>90000</v>
      </c>
      <c r="AD173" s="92"/>
      <c r="AE173" s="92">
        <f t="shared" si="48"/>
        <v>115070</v>
      </c>
      <c r="AF173" s="92">
        <f t="shared" si="48"/>
        <v>100000</v>
      </c>
      <c r="AG173" s="92">
        <f t="shared" si="48"/>
        <v>90000</v>
      </c>
      <c r="AH173" s="92">
        <f t="shared" si="48"/>
        <v>0</v>
      </c>
      <c r="AI173" s="92">
        <f t="shared" si="48"/>
        <v>0</v>
      </c>
      <c r="AJ173" s="92">
        <f t="shared" si="47"/>
        <v>184400</v>
      </c>
      <c r="AK173" s="92">
        <f t="shared" si="48"/>
        <v>0</v>
      </c>
      <c r="AL173" s="93"/>
      <c r="AM173" s="93"/>
      <c r="AN173" s="93"/>
      <c r="AP173" s="94"/>
      <c r="AQ173" s="95"/>
      <c r="AR173" s="96"/>
      <c r="AS173" s="95"/>
      <c r="AU173" s="94"/>
      <c r="AV173" s="93"/>
    </row>
    <row r="174" spans="1:48" s="90" customFormat="1" ht="28.5" customHeight="1">
      <c r="A174" s="89"/>
      <c r="B174" s="90" t="s">
        <v>191</v>
      </c>
      <c r="D174" s="89"/>
      <c r="E174" s="89"/>
      <c r="F174" s="89"/>
      <c r="G174" s="89"/>
      <c r="H174" s="89"/>
      <c r="I174" s="91"/>
      <c r="J174" s="91"/>
      <c r="K174" s="91"/>
      <c r="L174" s="91"/>
      <c r="N174" s="92">
        <f>N32+N127+N161</f>
        <v>115408</v>
      </c>
      <c r="O174" s="92"/>
      <c r="P174" s="92">
        <f>P32+P127+P161</f>
        <v>4900</v>
      </c>
      <c r="Q174" s="92">
        <f>Q32+Q127+Q161</f>
        <v>0</v>
      </c>
      <c r="R174" s="92"/>
      <c r="S174" s="92">
        <f>S32+S127+S161</f>
        <v>52084</v>
      </c>
      <c r="T174" s="92">
        <f>T32+T127+T161</f>
        <v>5100</v>
      </c>
      <c r="U174" s="92">
        <f>U32+U127+U161</f>
        <v>0</v>
      </c>
      <c r="V174" s="92"/>
      <c r="W174" s="92">
        <f>W32+W127+W161</f>
        <v>31788.530000000006</v>
      </c>
      <c r="X174" s="92">
        <f>X32+X127+X161</f>
        <v>7000</v>
      </c>
      <c r="Y174" s="92">
        <f>Y32+Y127+Y161</f>
        <v>0</v>
      </c>
      <c r="Z174" s="92"/>
      <c r="AA174" s="92">
        <f>AA32+AA127+AA161</f>
        <v>31363.38300000001</v>
      </c>
      <c r="AB174" s="92">
        <f>AB32+AB127+AB161</f>
        <v>14000</v>
      </c>
      <c r="AC174" s="92">
        <f>AC32+AC127+AC161</f>
        <v>0</v>
      </c>
      <c r="AD174" s="92"/>
      <c r="AE174" s="92">
        <f>AE32+AE127+AE161</f>
        <v>33619.721300000005</v>
      </c>
      <c r="AF174" s="92">
        <f>AF32+AF127+AF161</f>
        <v>0</v>
      </c>
      <c r="AG174" s="92">
        <f>AG32+AG127+AG161</f>
        <v>0</v>
      </c>
      <c r="AH174" s="92">
        <f>AH32+AH127+AH161</f>
        <v>0</v>
      </c>
      <c r="AI174" s="92">
        <f>AI32+AI127+AI161</f>
        <v>0</v>
      </c>
      <c r="AJ174" s="92">
        <f t="shared" si="47"/>
        <v>31000</v>
      </c>
      <c r="AK174" s="92">
        <f>AK32+AK127+AK161</f>
        <v>0</v>
      </c>
      <c r="AL174" s="93"/>
      <c r="AM174" s="93"/>
      <c r="AN174" s="93"/>
      <c r="AP174" s="94"/>
      <c r="AQ174" s="95"/>
      <c r="AR174" s="96"/>
      <c r="AS174" s="95"/>
      <c r="AU174" s="94"/>
      <c r="AV174" s="93"/>
    </row>
    <row r="175" spans="1:48" s="90" customFormat="1" ht="28.5" customHeight="1">
      <c r="A175" s="89"/>
      <c r="B175" s="90" t="s">
        <v>255</v>
      </c>
      <c r="D175" s="89"/>
      <c r="E175" s="89"/>
      <c r="F175" s="89"/>
      <c r="G175" s="89"/>
      <c r="H175" s="89"/>
      <c r="I175" s="91"/>
      <c r="J175" s="91"/>
      <c r="K175" s="91"/>
      <c r="L175" s="91"/>
      <c r="N175" s="92">
        <f>N134+N144</f>
        <v>22676</v>
      </c>
      <c r="O175" s="92"/>
      <c r="P175" s="92">
        <f aca="true" t="shared" si="49" ref="P175:AK175">P134+P144</f>
        <v>0</v>
      </c>
      <c r="Q175" s="92">
        <f t="shared" si="49"/>
        <v>0</v>
      </c>
      <c r="R175" s="92"/>
      <c r="S175" s="92">
        <f t="shared" si="49"/>
        <v>8000</v>
      </c>
      <c r="T175" s="92">
        <f t="shared" si="49"/>
        <v>0</v>
      </c>
      <c r="U175" s="92">
        <f t="shared" si="49"/>
        <v>0</v>
      </c>
      <c r="V175" s="92"/>
      <c r="W175" s="92">
        <f t="shared" si="49"/>
        <v>15900</v>
      </c>
      <c r="X175" s="92">
        <f t="shared" si="49"/>
        <v>0</v>
      </c>
      <c r="Y175" s="92">
        <f t="shared" si="49"/>
        <v>0</v>
      </c>
      <c r="Z175" s="92"/>
      <c r="AA175" s="92">
        <f t="shared" si="49"/>
        <v>14500</v>
      </c>
      <c r="AB175" s="92">
        <f t="shared" si="49"/>
        <v>0</v>
      </c>
      <c r="AC175" s="92">
        <f t="shared" si="49"/>
        <v>0</v>
      </c>
      <c r="AD175" s="92"/>
      <c r="AE175" s="92">
        <f t="shared" si="49"/>
        <v>2000</v>
      </c>
      <c r="AF175" s="92">
        <f t="shared" si="49"/>
        <v>0</v>
      </c>
      <c r="AG175" s="92">
        <f t="shared" si="49"/>
        <v>0</v>
      </c>
      <c r="AH175" s="92">
        <f t="shared" si="49"/>
        <v>0</v>
      </c>
      <c r="AI175" s="92">
        <f t="shared" si="49"/>
        <v>0</v>
      </c>
      <c r="AJ175" s="92">
        <f t="shared" si="49"/>
        <v>0</v>
      </c>
      <c r="AK175" s="92">
        <f t="shared" si="49"/>
        <v>0</v>
      </c>
      <c r="AL175" s="93"/>
      <c r="AM175" s="93"/>
      <c r="AN175" s="93"/>
      <c r="AP175" s="94"/>
      <c r="AQ175" s="95"/>
      <c r="AR175" s="96"/>
      <c r="AS175" s="95"/>
      <c r="AU175" s="94"/>
      <c r="AV175" s="93"/>
    </row>
    <row r="176" spans="2:37" ht="28.5" customHeight="1">
      <c r="B176" s="90"/>
      <c r="N176" s="3">
        <f>N172+N173+N174+N175</f>
        <v>406829</v>
      </c>
      <c r="O176" s="3">
        <f aca="true" t="shared" si="50" ref="O176:AK176">O172+O173+O174+O175</f>
        <v>0</v>
      </c>
      <c r="P176" s="3">
        <f t="shared" si="50"/>
        <v>27400</v>
      </c>
      <c r="Q176" s="3">
        <f t="shared" si="50"/>
        <v>0</v>
      </c>
      <c r="R176" s="3"/>
      <c r="S176" s="3">
        <f t="shared" si="50"/>
        <v>250960</v>
      </c>
      <c r="T176" s="3">
        <f t="shared" si="50"/>
        <v>99100</v>
      </c>
      <c r="U176" s="3">
        <f t="shared" si="50"/>
        <v>70000</v>
      </c>
      <c r="V176" s="3"/>
      <c r="W176" s="3">
        <f t="shared" si="50"/>
        <v>225078.53</v>
      </c>
      <c r="X176" s="3">
        <f t="shared" si="50"/>
        <v>92700</v>
      </c>
      <c r="Y176" s="3">
        <f t="shared" si="50"/>
        <v>90000</v>
      </c>
      <c r="Z176" s="3"/>
      <c r="AA176" s="3">
        <f t="shared" si="50"/>
        <v>207863.383</v>
      </c>
      <c r="AB176" s="3">
        <f t="shared" si="50"/>
        <v>87300</v>
      </c>
      <c r="AC176" s="3">
        <f t="shared" si="50"/>
        <v>90000</v>
      </c>
      <c r="AD176" s="3"/>
      <c r="AE176" s="3">
        <f t="shared" si="50"/>
        <v>213689.7213</v>
      </c>
      <c r="AF176" s="3">
        <f t="shared" si="50"/>
        <v>100000</v>
      </c>
      <c r="AG176" s="3">
        <f t="shared" si="50"/>
        <v>90000</v>
      </c>
      <c r="AH176" s="3">
        <f t="shared" si="50"/>
        <v>0</v>
      </c>
      <c r="AI176" s="3">
        <f t="shared" si="50"/>
        <v>0</v>
      </c>
      <c r="AJ176" s="3">
        <f t="shared" si="50"/>
        <v>406500</v>
      </c>
      <c r="AK176" s="3">
        <f t="shared" si="50"/>
        <v>0</v>
      </c>
    </row>
  </sheetData>
  <sheetProtection/>
  <mergeCells count="39">
    <mergeCell ref="A3:AJ3"/>
    <mergeCell ref="AA7:AC7"/>
    <mergeCell ref="AD7:AD8"/>
    <mergeCell ref="F5:H5"/>
    <mergeCell ref="I5:K5"/>
    <mergeCell ref="L5:L8"/>
    <mergeCell ref="H6:H8"/>
    <mergeCell ref="J6:J8"/>
    <mergeCell ref="K6:K8"/>
    <mergeCell ref="Z6:AC6"/>
    <mergeCell ref="AK5:AK8"/>
    <mergeCell ref="AL5:AL8"/>
    <mergeCell ref="AI5:AI8"/>
    <mergeCell ref="F6:F8"/>
    <mergeCell ref="G6:G8"/>
    <mergeCell ref="I6:I8"/>
    <mergeCell ref="M6:Q6"/>
    <mergeCell ref="R6:U6"/>
    <mergeCell ref="V6:Y6"/>
    <mergeCell ref="N7:Q7"/>
    <mergeCell ref="AD6:AG6"/>
    <mergeCell ref="M7:M8"/>
    <mergeCell ref="E5:E8"/>
    <mergeCell ref="R7:R8"/>
    <mergeCell ref="S7:U7"/>
    <mergeCell ref="V7:V8"/>
    <mergeCell ref="AE7:AG7"/>
    <mergeCell ref="W7:Y7"/>
    <mergeCell ref="Z7:Z8"/>
    <mergeCell ref="A1:AJ1"/>
    <mergeCell ref="A2:AJ2"/>
    <mergeCell ref="A4:AJ4"/>
    <mergeCell ref="M5:AG5"/>
    <mergeCell ref="A5:A8"/>
    <mergeCell ref="B5:B8"/>
    <mergeCell ref="C5:C8"/>
    <mergeCell ref="D5:D8"/>
    <mergeCell ref="AH5:AH8"/>
    <mergeCell ref="AJ5:AJ8"/>
  </mergeCells>
  <printOptions horizontalCentered="1"/>
  <pageMargins left="0.2362204724409449" right="0" top="0.35433070866141736" bottom="0.35433070866141736" header="0.2362204724409449" footer="0.2362204724409449"/>
  <pageSetup horizontalDpi="600" verticalDpi="600" orientation="landscape" paperSize="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421875" style="101" customWidth="1"/>
    <col min="2" max="2" width="32.7109375" style="101" bestFit="1" customWidth="1"/>
    <col min="3" max="7" width="15.28125" style="101" customWidth="1"/>
    <col min="8" max="8" width="15.7109375" style="101" customWidth="1"/>
    <col min="9" max="16384" width="9.140625" style="101" customWidth="1"/>
  </cols>
  <sheetData>
    <row r="1" spans="1:9" ht="17.25" customHeight="1">
      <c r="A1" s="167" t="s">
        <v>208</v>
      </c>
      <c r="B1" s="167"/>
      <c r="C1" s="167"/>
      <c r="D1" s="167"/>
      <c r="E1" s="167"/>
      <c r="F1" s="167"/>
      <c r="G1" s="167"/>
      <c r="H1" s="167"/>
      <c r="I1" s="102"/>
    </row>
    <row r="2" spans="1:9" ht="26.25" customHeight="1">
      <c r="A2" s="165" t="s">
        <v>267</v>
      </c>
      <c r="B2" s="165"/>
      <c r="C2" s="165"/>
      <c r="D2" s="165"/>
      <c r="E2" s="165"/>
      <c r="F2" s="165"/>
      <c r="G2" s="165"/>
      <c r="H2" s="165"/>
      <c r="I2" s="102"/>
    </row>
    <row r="3" spans="1:9" ht="17.25">
      <c r="A3" s="185" t="s">
        <v>310</v>
      </c>
      <c r="B3" s="185"/>
      <c r="C3" s="185"/>
      <c r="D3" s="185"/>
      <c r="E3" s="185"/>
      <c r="F3" s="185"/>
      <c r="G3" s="185"/>
      <c r="H3" s="185"/>
      <c r="I3" s="102"/>
    </row>
    <row r="4" spans="1:9" ht="18.75">
      <c r="A4" s="103"/>
      <c r="B4" s="104"/>
      <c r="C4" s="105"/>
      <c r="D4" s="105"/>
      <c r="E4" s="105"/>
      <c r="F4" s="166" t="s">
        <v>202</v>
      </c>
      <c r="G4" s="166"/>
      <c r="H4" s="166"/>
      <c r="I4" s="106"/>
    </row>
    <row r="5" spans="1:9" ht="39" customHeight="1">
      <c r="A5" s="138" t="s">
        <v>198</v>
      </c>
      <c r="B5" s="138" t="s">
        <v>201</v>
      </c>
      <c r="C5" s="138" t="s">
        <v>155</v>
      </c>
      <c r="D5" s="138" t="s">
        <v>156</v>
      </c>
      <c r="E5" s="139" t="s">
        <v>157</v>
      </c>
      <c r="F5" s="139" t="s">
        <v>158</v>
      </c>
      <c r="G5" s="139" t="s">
        <v>159</v>
      </c>
      <c r="H5" s="138" t="s">
        <v>311</v>
      </c>
      <c r="I5" s="106"/>
    </row>
    <row r="6" spans="1:9" ht="24.75" customHeight="1">
      <c r="A6" s="140"/>
      <c r="B6" s="141" t="s">
        <v>207</v>
      </c>
      <c r="C6" s="142">
        <f>C7+C13+C17</f>
        <v>434229</v>
      </c>
      <c r="D6" s="142">
        <f>D7+D13+D17</f>
        <v>420060</v>
      </c>
      <c r="E6" s="142">
        <f>E7+E13+E17</f>
        <v>432380</v>
      </c>
      <c r="F6" s="142">
        <f>F7+F13+F17</f>
        <v>440900</v>
      </c>
      <c r="G6" s="142">
        <f>G7+G13+G17</f>
        <v>468960</v>
      </c>
      <c r="H6" s="142">
        <f>SUM(C6:G6)</f>
        <v>2196529</v>
      </c>
      <c r="I6" s="107"/>
    </row>
    <row r="7" spans="1:9" ht="16.5">
      <c r="A7" s="143" t="s">
        <v>142</v>
      </c>
      <c r="B7" s="144" t="s">
        <v>60</v>
      </c>
      <c r="C7" s="145">
        <f aca="true" t="shared" si="0" ref="C7:H7">SUM(C8:C12)</f>
        <v>406829</v>
      </c>
      <c r="D7" s="145">
        <f t="shared" si="0"/>
        <v>250960</v>
      </c>
      <c r="E7" s="145">
        <f t="shared" si="0"/>
        <v>249680</v>
      </c>
      <c r="F7" s="145">
        <f t="shared" si="0"/>
        <v>263600</v>
      </c>
      <c r="G7" s="145">
        <f t="shared" si="0"/>
        <v>278960</v>
      </c>
      <c r="H7" s="145">
        <f t="shared" si="0"/>
        <v>1450029</v>
      </c>
      <c r="I7" s="107"/>
    </row>
    <row r="8" spans="1:9" s="108" customFormat="1" ht="16.5">
      <c r="A8" s="146">
        <v>1</v>
      </c>
      <c r="B8" s="147" t="s">
        <v>199</v>
      </c>
      <c r="C8" s="148">
        <v>115440</v>
      </c>
      <c r="D8" s="148">
        <v>126960</v>
      </c>
      <c r="E8" s="148">
        <v>139680</v>
      </c>
      <c r="F8" s="148">
        <v>153600</v>
      </c>
      <c r="G8" s="148">
        <v>168960</v>
      </c>
      <c r="H8" s="148">
        <f>SUM(C8:G8)</f>
        <v>704640</v>
      </c>
      <c r="I8" s="107"/>
    </row>
    <row r="9" spans="1:9" s="108" customFormat="1" ht="16.5">
      <c r="A9" s="146">
        <v>2</v>
      </c>
      <c r="B9" s="147" t="s">
        <v>59</v>
      </c>
      <c r="C9" s="148">
        <v>165093</v>
      </c>
      <c r="D9" s="148">
        <v>110000</v>
      </c>
      <c r="E9" s="148">
        <v>110000</v>
      </c>
      <c r="F9" s="148">
        <v>110000</v>
      </c>
      <c r="G9" s="148">
        <v>110000</v>
      </c>
      <c r="H9" s="148">
        <f>SUM(C9:G9)</f>
        <v>605093</v>
      </c>
      <c r="I9" s="107"/>
    </row>
    <row r="10" spans="1:9" s="108" customFormat="1" ht="16.5">
      <c r="A10" s="146">
        <v>3</v>
      </c>
      <c r="B10" s="154" t="s">
        <v>276</v>
      </c>
      <c r="C10" s="148">
        <v>109005</v>
      </c>
      <c r="D10" s="148"/>
      <c r="E10" s="148"/>
      <c r="F10" s="148"/>
      <c r="G10" s="148"/>
      <c r="H10" s="148">
        <f>SUM(C10:G10)</f>
        <v>109005</v>
      </c>
      <c r="I10" s="107"/>
    </row>
    <row r="11" spans="1:9" s="108" customFormat="1" ht="16.5">
      <c r="A11" s="146">
        <v>4</v>
      </c>
      <c r="B11" s="154" t="s">
        <v>277</v>
      </c>
      <c r="C11" s="148">
        <v>17291</v>
      </c>
      <c r="D11" s="148"/>
      <c r="E11" s="148"/>
      <c r="F11" s="148"/>
      <c r="G11" s="148"/>
      <c r="H11" s="148">
        <f>SUM(C11:G11)</f>
        <v>17291</v>
      </c>
      <c r="I11" s="107"/>
    </row>
    <row r="12" spans="1:9" s="108" customFormat="1" ht="16.5">
      <c r="A12" s="146">
        <v>5</v>
      </c>
      <c r="B12" s="154" t="s">
        <v>296</v>
      </c>
      <c r="C12" s="148"/>
      <c r="D12" s="148">
        <v>14000</v>
      </c>
      <c r="E12" s="148"/>
      <c r="F12" s="148"/>
      <c r="G12" s="148"/>
      <c r="H12" s="148">
        <f>SUM(C12:G12)</f>
        <v>14000</v>
      </c>
      <c r="I12" s="107"/>
    </row>
    <row r="13" spans="1:9" s="110" customFormat="1" ht="33" customHeight="1">
      <c r="A13" s="143" t="s">
        <v>144</v>
      </c>
      <c r="B13" s="149" t="s">
        <v>203</v>
      </c>
      <c r="C13" s="145">
        <f>C15+C14+C16</f>
        <v>27400</v>
      </c>
      <c r="D13" s="145">
        <f>D15+D14+D16</f>
        <v>99100</v>
      </c>
      <c r="E13" s="145">
        <f>E15+E14+E16</f>
        <v>92700</v>
      </c>
      <c r="F13" s="145">
        <f>F15+F14+F16</f>
        <v>87300</v>
      </c>
      <c r="G13" s="145">
        <f>G15+G14+G16</f>
        <v>100000</v>
      </c>
      <c r="H13" s="145">
        <f aca="true" t="shared" si="1" ref="H13:H18">SUM(C13:G13)</f>
        <v>406500</v>
      </c>
      <c r="I13" s="109"/>
    </row>
    <row r="14" spans="1:9" s="108" customFormat="1" ht="16.5" customHeight="1">
      <c r="A14" s="146">
        <v>1</v>
      </c>
      <c r="B14" s="147" t="s">
        <v>205</v>
      </c>
      <c r="C14" s="148">
        <f>'phu luc 2'!P172</f>
        <v>18100</v>
      </c>
      <c r="D14" s="148">
        <f>'phu luc 2'!T172</f>
        <v>69000</v>
      </c>
      <c r="E14" s="148">
        <f>'phu luc 2'!X172</f>
        <v>60700</v>
      </c>
      <c r="F14" s="148">
        <f>'phu luc 2'!AB172</f>
        <v>43300</v>
      </c>
      <c r="G14" s="148">
        <f>'phu luc 2'!AF172</f>
        <v>0</v>
      </c>
      <c r="H14" s="148">
        <f>SUM(C14:G14)</f>
        <v>191100</v>
      </c>
      <c r="I14" s="107"/>
    </row>
    <row r="15" spans="1:9" s="108" customFormat="1" ht="16.5" customHeight="1">
      <c r="A15" s="146">
        <v>2</v>
      </c>
      <c r="B15" s="147" t="s">
        <v>204</v>
      </c>
      <c r="C15" s="148">
        <f>'phu luc 2'!P173</f>
        <v>4400</v>
      </c>
      <c r="D15" s="148">
        <f>'phu luc 2'!T173</f>
        <v>25000</v>
      </c>
      <c r="E15" s="148">
        <f>'phu luc 2'!X173</f>
        <v>25000</v>
      </c>
      <c r="F15" s="148">
        <f>'phu luc 2'!AB173</f>
        <v>30000</v>
      </c>
      <c r="G15" s="148">
        <f>'phu luc 2'!AF173</f>
        <v>100000</v>
      </c>
      <c r="H15" s="148">
        <f t="shared" si="1"/>
        <v>184400</v>
      </c>
      <c r="I15" s="107"/>
    </row>
    <row r="16" spans="1:9" s="108" customFormat="1" ht="16.5" customHeight="1">
      <c r="A16" s="146">
        <v>3</v>
      </c>
      <c r="B16" s="147" t="s">
        <v>206</v>
      </c>
      <c r="C16" s="148">
        <f>'phu luc 2'!P174</f>
        <v>4900</v>
      </c>
      <c r="D16" s="148">
        <f>'phu luc 2'!T174</f>
        <v>5100</v>
      </c>
      <c r="E16" s="148">
        <f>'phu luc 2'!X174</f>
        <v>7000</v>
      </c>
      <c r="F16" s="148">
        <f>'phu luc 2'!AB174</f>
        <v>14000</v>
      </c>
      <c r="G16" s="148">
        <f>'phu luc 2'!AF174</f>
        <v>0</v>
      </c>
      <c r="H16" s="148">
        <f t="shared" si="1"/>
        <v>31000</v>
      </c>
      <c r="I16" s="107"/>
    </row>
    <row r="17" spans="1:9" s="108" customFormat="1" ht="33" customHeight="1">
      <c r="A17" s="143" t="s">
        <v>146</v>
      </c>
      <c r="B17" s="149" t="s">
        <v>272</v>
      </c>
      <c r="C17" s="145">
        <f>C18</f>
        <v>0</v>
      </c>
      <c r="D17" s="145">
        <f>D18</f>
        <v>70000</v>
      </c>
      <c r="E17" s="145">
        <f>E18</f>
        <v>90000</v>
      </c>
      <c r="F17" s="145">
        <f>F18</f>
        <v>90000</v>
      </c>
      <c r="G17" s="145">
        <f>G18</f>
        <v>90000</v>
      </c>
      <c r="H17" s="145">
        <f t="shared" si="1"/>
        <v>340000</v>
      </c>
      <c r="I17" s="107"/>
    </row>
    <row r="18" spans="1:9" s="112" customFormat="1" ht="16.5" customHeight="1">
      <c r="A18" s="150">
        <v>1</v>
      </c>
      <c r="B18" s="151" t="s">
        <v>204</v>
      </c>
      <c r="C18" s="152">
        <f>'phu luc 2'!Q173</f>
        <v>0</v>
      </c>
      <c r="D18" s="152">
        <f>'phu luc 2'!U173</f>
        <v>70000</v>
      </c>
      <c r="E18" s="153">
        <f>'phu luc 2'!Y173</f>
        <v>90000</v>
      </c>
      <c r="F18" s="152">
        <f>'phu luc 2'!AC173</f>
        <v>90000</v>
      </c>
      <c r="G18" s="152">
        <f>'phu luc 2'!AG173</f>
        <v>90000</v>
      </c>
      <c r="H18" s="152">
        <f t="shared" si="1"/>
        <v>340000</v>
      </c>
      <c r="I18" s="111"/>
    </row>
    <row r="19" spans="1:9" ht="13.5">
      <c r="A19" s="113"/>
      <c r="B19" s="114"/>
      <c r="C19" s="115"/>
      <c r="D19" s="115"/>
      <c r="E19" s="115"/>
      <c r="F19" s="115"/>
      <c r="G19" s="115"/>
      <c r="H19" s="115"/>
      <c r="I19" s="116"/>
    </row>
    <row r="20" spans="1:9" ht="17.25" hidden="1">
      <c r="A20" s="117"/>
      <c r="B20" s="118" t="s">
        <v>149</v>
      </c>
      <c r="C20" s="119"/>
      <c r="D20" s="119"/>
      <c r="E20" s="119"/>
      <c r="F20" s="119"/>
      <c r="G20" s="119"/>
      <c r="H20" s="120" t="s">
        <v>40</v>
      </c>
      <c r="I20" s="102"/>
    </row>
    <row r="21" spans="1:9" ht="17.25" hidden="1">
      <c r="A21" s="117"/>
      <c r="B21" s="121"/>
      <c r="C21" s="119"/>
      <c r="D21" s="119"/>
      <c r="E21" s="119"/>
      <c r="F21" s="119"/>
      <c r="G21" s="119"/>
      <c r="H21" s="119"/>
      <c r="I21" s="102"/>
    </row>
    <row r="22" spans="1:9" ht="17.25" hidden="1">
      <c r="A22" s="117"/>
      <c r="B22" s="121"/>
      <c r="C22" s="119"/>
      <c r="D22" s="119"/>
      <c r="E22" s="119"/>
      <c r="F22" s="119"/>
      <c r="G22" s="119"/>
      <c r="H22" s="119"/>
      <c r="I22" s="102"/>
    </row>
    <row r="23" spans="1:9" ht="17.25" hidden="1">
      <c r="A23" s="117"/>
      <c r="B23" s="121"/>
      <c r="C23" s="119"/>
      <c r="D23" s="119"/>
      <c r="E23" s="119"/>
      <c r="F23" s="119"/>
      <c r="G23" s="119"/>
      <c r="H23" s="119"/>
      <c r="I23" s="102"/>
    </row>
    <row r="24" spans="1:9" ht="17.25" hidden="1">
      <c r="A24" s="117"/>
      <c r="B24" s="121"/>
      <c r="C24" s="119"/>
      <c r="D24" s="119"/>
      <c r="E24" s="119"/>
      <c r="F24" s="119"/>
      <c r="G24" s="119"/>
      <c r="H24" s="119"/>
      <c r="I24" s="102"/>
    </row>
    <row r="25" spans="1:9" ht="17.25" hidden="1">
      <c r="A25" s="117"/>
      <c r="B25" s="121"/>
      <c r="C25" s="119"/>
      <c r="D25" s="119"/>
      <c r="E25" s="119"/>
      <c r="F25" s="119"/>
      <c r="G25" s="119"/>
      <c r="H25" s="119"/>
      <c r="I25" s="102"/>
    </row>
    <row r="26" spans="1:9" ht="17.25" hidden="1">
      <c r="A26" s="117"/>
      <c r="B26" s="118" t="s">
        <v>200</v>
      </c>
      <c r="C26" s="119"/>
      <c r="D26" s="119"/>
      <c r="E26" s="119"/>
      <c r="F26" s="119"/>
      <c r="G26" s="119"/>
      <c r="H26" s="122" t="s">
        <v>41</v>
      </c>
      <c r="I26" s="102"/>
    </row>
    <row r="27" spans="1:9" ht="17.25">
      <c r="A27" s="117"/>
      <c r="B27" s="121"/>
      <c r="C27" s="119"/>
      <c r="D27" s="119"/>
      <c r="E27" s="119"/>
      <c r="F27" s="119"/>
      <c r="G27" s="119"/>
      <c r="H27" s="119"/>
      <c r="I27" s="102"/>
    </row>
    <row r="28" spans="1:9" ht="13.5">
      <c r="A28" s="113"/>
      <c r="B28" s="114"/>
      <c r="C28" s="115"/>
      <c r="D28" s="115"/>
      <c r="E28" s="115"/>
      <c r="F28" s="115"/>
      <c r="G28" s="115"/>
      <c r="H28" s="115"/>
      <c r="I28" s="116"/>
    </row>
    <row r="29" spans="1:9" ht="13.5">
      <c r="A29" s="113"/>
      <c r="B29" s="114"/>
      <c r="C29" s="115"/>
      <c r="D29" s="115"/>
      <c r="E29" s="115"/>
      <c r="F29" s="115"/>
      <c r="G29" s="115"/>
      <c r="H29" s="115"/>
      <c r="I29" s="116"/>
    </row>
    <row r="30" spans="1:9" ht="13.5">
      <c r="A30" s="113"/>
      <c r="B30" s="114"/>
      <c r="C30" s="115"/>
      <c r="D30" s="115"/>
      <c r="E30" s="115"/>
      <c r="F30" s="115"/>
      <c r="G30" s="115"/>
      <c r="H30" s="115"/>
      <c r="I30" s="116"/>
    </row>
    <row r="31" spans="1:9" ht="13.5">
      <c r="A31" s="113"/>
      <c r="B31" s="114"/>
      <c r="C31" s="115"/>
      <c r="D31" s="115"/>
      <c r="E31" s="115"/>
      <c r="F31" s="115"/>
      <c r="G31" s="115"/>
      <c r="H31" s="115"/>
      <c r="I31" s="116"/>
    </row>
    <row r="32" spans="1:9" ht="13.5">
      <c r="A32" s="113"/>
      <c r="B32" s="114"/>
      <c r="C32" s="115"/>
      <c r="D32" s="115"/>
      <c r="E32" s="115"/>
      <c r="F32" s="115"/>
      <c r="G32" s="115"/>
      <c r="H32" s="115"/>
      <c r="I32" s="116"/>
    </row>
    <row r="33" spans="1:9" ht="13.5">
      <c r="A33" s="113"/>
      <c r="B33" s="114"/>
      <c r="C33" s="115"/>
      <c r="D33" s="115"/>
      <c r="E33" s="115"/>
      <c r="F33" s="115"/>
      <c r="G33" s="115"/>
      <c r="H33" s="115"/>
      <c r="I33" s="116"/>
    </row>
    <row r="34" spans="1:9" ht="13.5">
      <c r="A34" s="113"/>
      <c r="B34" s="114"/>
      <c r="C34" s="115"/>
      <c r="D34" s="115"/>
      <c r="E34" s="115"/>
      <c r="F34" s="115"/>
      <c r="G34" s="115"/>
      <c r="H34" s="115"/>
      <c r="I34" s="116"/>
    </row>
    <row r="35" spans="1:9" ht="13.5">
      <c r="A35" s="113"/>
      <c r="B35" s="114"/>
      <c r="C35" s="115"/>
      <c r="D35" s="115"/>
      <c r="E35" s="115"/>
      <c r="F35" s="115"/>
      <c r="G35" s="115"/>
      <c r="H35" s="115"/>
      <c r="I35" s="116"/>
    </row>
    <row r="36" spans="1:9" ht="13.5">
      <c r="A36" s="113"/>
      <c r="B36" s="114"/>
      <c r="C36" s="115"/>
      <c r="D36" s="115"/>
      <c r="E36" s="115"/>
      <c r="F36" s="115"/>
      <c r="G36" s="115"/>
      <c r="H36" s="115"/>
      <c r="I36" s="116"/>
    </row>
    <row r="37" spans="1:9" ht="13.5">
      <c r="A37" s="113"/>
      <c r="B37" s="114"/>
      <c r="C37" s="115"/>
      <c r="D37" s="115"/>
      <c r="E37" s="115"/>
      <c r="F37" s="115"/>
      <c r="G37" s="115"/>
      <c r="H37" s="115"/>
      <c r="I37" s="116"/>
    </row>
    <row r="38" spans="1:9" ht="13.5">
      <c r="A38" s="113"/>
      <c r="B38" s="114"/>
      <c r="C38" s="115"/>
      <c r="D38" s="115"/>
      <c r="E38" s="115"/>
      <c r="F38" s="115"/>
      <c r="G38" s="115"/>
      <c r="H38" s="115"/>
      <c r="I38" s="116"/>
    </row>
    <row r="39" spans="1:9" ht="13.5">
      <c r="A39" s="113"/>
      <c r="B39" s="114"/>
      <c r="C39" s="115"/>
      <c r="D39" s="115"/>
      <c r="E39" s="115"/>
      <c r="F39" s="115"/>
      <c r="G39" s="115"/>
      <c r="H39" s="115"/>
      <c r="I39" s="116"/>
    </row>
    <row r="40" spans="1:9" ht="13.5">
      <c r="A40" s="113"/>
      <c r="B40" s="114"/>
      <c r="C40" s="115"/>
      <c r="D40" s="115"/>
      <c r="E40" s="115"/>
      <c r="F40" s="115"/>
      <c r="G40" s="115"/>
      <c r="H40" s="115"/>
      <c r="I40" s="116"/>
    </row>
    <row r="41" spans="1:9" ht="13.5">
      <c r="A41" s="113"/>
      <c r="B41" s="114"/>
      <c r="C41" s="115"/>
      <c r="D41" s="115"/>
      <c r="E41" s="115"/>
      <c r="F41" s="115"/>
      <c r="G41" s="115"/>
      <c r="H41" s="115"/>
      <c r="I41" s="116"/>
    </row>
    <row r="42" spans="1:9" ht="13.5">
      <c r="A42" s="113"/>
      <c r="B42" s="114"/>
      <c r="C42" s="115"/>
      <c r="D42" s="115"/>
      <c r="E42" s="115"/>
      <c r="F42" s="115"/>
      <c r="G42" s="115"/>
      <c r="H42" s="115"/>
      <c r="I42" s="116"/>
    </row>
    <row r="43" spans="1:9" ht="13.5">
      <c r="A43" s="113"/>
      <c r="B43" s="114"/>
      <c r="C43" s="115"/>
      <c r="D43" s="115"/>
      <c r="E43" s="115"/>
      <c r="F43" s="115"/>
      <c r="G43" s="115"/>
      <c r="H43" s="115"/>
      <c r="I43" s="116"/>
    </row>
    <row r="44" spans="1:9" ht="13.5">
      <c r="A44" s="113"/>
      <c r="B44" s="114"/>
      <c r="C44" s="115"/>
      <c r="D44" s="115"/>
      <c r="E44" s="115"/>
      <c r="F44" s="115"/>
      <c r="G44" s="115"/>
      <c r="H44" s="115"/>
      <c r="I44" s="116"/>
    </row>
    <row r="45" spans="1:9" ht="13.5">
      <c r="A45" s="113"/>
      <c r="B45" s="114"/>
      <c r="C45" s="115"/>
      <c r="D45" s="115"/>
      <c r="E45" s="115"/>
      <c r="F45" s="115"/>
      <c r="G45" s="115"/>
      <c r="H45" s="115"/>
      <c r="I45" s="116"/>
    </row>
    <row r="46" spans="1:9" ht="13.5">
      <c r="A46" s="113"/>
      <c r="B46" s="114"/>
      <c r="C46" s="115"/>
      <c r="D46" s="115"/>
      <c r="E46" s="115"/>
      <c r="F46" s="115"/>
      <c r="G46" s="115"/>
      <c r="H46" s="115"/>
      <c r="I46" s="116"/>
    </row>
    <row r="47" spans="1:9" ht="13.5">
      <c r="A47" s="113"/>
      <c r="B47" s="114"/>
      <c r="C47" s="115"/>
      <c r="D47" s="115"/>
      <c r="E47" s="115"/>
      <c r="F47" s="115"/>
      <c r="G47" s="115"/>
      <c r="H47" s="115"/>
      <c r="I47" s="116"/>
    </row>
    <row r="48" spans="1:9" ht="13.5">
      <c r="A48" s="113"/>
      <c r="B48" s="114"/>
      <c r="C48" s="115"/>
      <c r="D48" s="115"/>
      <c r="E48" s="115"/>
      <c r="F48" s="115"/>
      <c r="G48" s="115"/>
      <c r="H48" s="115"/>
      <c r="I48" s="116"/>
    </row>
    <row r="49" spans="1:9" ht="13.5">
      <c r="A49" s="113"/>
      <c r="B49" s="114"/>
      <c r="C49" s="115"/>
      <c r="D49" s="115"/>
      <c r="E49" s="115"/>
      <c r="F49" s="115"/>
      <c r="G49" s="115"/>
      <c r="H49" s="115"/>
      <c r="I49" s="116"/>
    </row>
    <row r="50" spans="1:9" ht="13.5">
      <c r="A50" s="113"/>
      <c r="B50" s="114"/>
      <c r="C50" s="115"/>
      <c r="D50" s="115"/>
      <c r="E50" s="115"/>
      <c r="F50" s="115"/>
      <c r="G50" s="115"/>
      <c r="H50" s="115"/>
      <c r="I50" s="116"/>
    </row>
    <row r="51" spans="1:9" ht="13.5">
      <c r="A51" s="113"/>
      <c r="B51" s="114"/>
      <c r="C51" s="115"/>
      <c r="D51" s="115"/>
      <c r="E51" s="115"/>
      <c r="F51" s="115"/>
      <c r="G51" s="115"/>
      <c r="H51" s="115"/>
      <c r="I51" s="116"/>
    </row>
    <row r="52" spans="1:9" ht="13.5">
      <c r="A52" s="113"/>
      <c r="B52" s="114"/>
      <c r="C52" s="115"/>
      <c r="D52" s="115"/>
      <c r="E52" s="115"/>
      <c r="F52" s="115"/>
      <c r="G52" s="115"/>
      <c r="H52" s="115"/>
      <c r="I52" s="116"/>
    </row>
    <row r="53" spans="1:9" ht="13.5">
      <c r="A53" s="113"/>
      <c r="B53" s="114"/>
      <c r="C53" s="115"/>
      <c r="D53" s="115"/>
      <c r="E53" s="115"/>
      <c r="F53" s="115"/>
      <c r="G53" s="115"/>
      <c r="H53" s="115"/>
      <c r="I53" s="116"/>
    </row>
    <row r="54" spans="1:9" ht="13.5">
      <c r="A54" s="113"/>
      <c r="B54" s="114"/>
      <c r="C54" s="115"/>
      <c r="D54" s="115"/>
      <c r="E54" s="115"/>
      <c r="F54" s="115"/>
      <c r="G54" s="115"/>
      <c r="H54" s="115"/>
      <c r="I54" s="116"/>
    </row>
    <row r="55" spans="1:9" ht="13.5">
      <c r="A55" s="113"/>
      <c r="B55" s="114"/>
      <c r="C55" s="115"/>
      <c r="D55" s="115"/>
      <c r="E55" s="115"/>
      <c r="F55" s="115"/>
      <c r="G55" s="115"/>
      <c r="H55" s="115"/>
      <c r="I55" s="116"/>
    </row>
    <row r="56" spans="1:9" ht="13.5">
      <c r="A56" s="113"/>
      <c r="B56" s="114"/>
      <c r="C56" s="115"/>
      <c r="D56" s="115"/>
      <c r="E56" s="115"/>
      <c r="F56" s="115"/>
      <c r="G56" s="115"/>
      <c r="H56" s="115"/>
      <c r="I56" s="116"/>
    </row>
    <row r="57" spans="1:9" ht="13.5">
      <c r="A57" s="113"/>
      <c r="B57" s="114"/>
      <c r="C57" s="115"/>
      <c r="D57" s="115"/>
      <c r="E57" s="115"/>
      <c r="F57" s="115"/>
      <c r="G57" s="115"/>
      <c r="H57" s="115"/>
      <c r="I57" s="116"/>
    </row>
    <row r="58" spans="1:9" ht="13.5">
      <c r="A58" s="113"/>
      <c r="B58" s="114"/>
      <c r="C58" s="115"/>
      <c r="D58" s="115"/>
      <c r="E58" s="115"/>
      <c r="F58" s="115"/>
      <c r="G58" s="115"/>
      <c r="H58" s="115"/>
      <c r="I58" s="116"/>
    </row>
    <row r="59" spans="1:9" ht="13.5">
      <c r="A59" s="113"/>
      <c r="B59" s="114"/>
      <c r="C59" s="115"/>
      <c r="D59" s="115"/>
      <c r="E59" s="115"/>
      <c r="F59" s="115"/>
      <c r="G59" s="115"/>
      <c r="H59" s="115"/>
      <c r="I59" s="116"/>
    </row>
    <row r="60" spans="1:9" ht="13.5">
      <c r="A60" s="113"/>
      <c r="B60" s="114"/>
      <c r="C60" s="115"/>
      <c r="D60" s="115"/>
      <c r="E60" s="115"/>
      <c r="F60" s="115"/>
      <c r="G60" s="115"/>
      <c r="H60" s="115"/>
      <c r="I60" s="116"/>
    </row>
    <row r="61" spans="1:9" ht="13.5">
      <c r="A61" s="113"/>
      <c r="B61" s="114"/>
      <c r="C61" s="115"/>
      <c r="D61" s="115"/>
      <c r="E61" s="115"/>
      <c r="F61" s="115"/>
      <c r="G61" s="115"/>
      <c r="H61" s="115"/>
      <c r="I61" s="116"/>
    </row>
    <row r="62" spans="1:9" ht="13.5">
      <c r="A62" s="113"/>
      <c r="B62" s="114"/>
      <c r="C62" s="115"/>
      <c r="D62" s="115"/>
      <c r="E62" s="115"/>
      <c r="F62" s="115"/>
      <c r="G62" s="115"/>
      <c r="H62" s="115"/>
      <c r="I62" s="116"/>
    </row>
    <row r="63" spans="1:9" ht="13.5">
      <c r="A63" s="113"/>
      <c r="B63" s="114"/>
      <c r="C63" s="115"/>
      <c r="D63" s="115"/>
      <c r="E63" s="115"/>
      <c r="F63" s="115"/>
      <c r="G63" s="115"/>
      <c r="H63" s="115"/>
      <c r="I63" s="116"/>
    </row>
    <row r="64" spans="1:9" ht="13.5">
      <c r="A64" s="113"/>
      <c r="B64" s="114"/>
      <c r="C64" s="115"/>
      <c r="D64" s="115"/>
      <c r="E64" s="115"/>
      <c r="F64" s="115"/>
      <c r="G64" s="115"/>
      <c r="H64" s="115"/>
      <c r="I64" s="116"/>
    </row>
    <row r="65" spans="1:9" ht="13.5">
      <c r="A65" s="113"/>
      <c r="B65" s="114"/>
      <c r="C65" s="115"/>
      <c r="D65" s="115"/>
      <c r="E65" s="115"/>
      <c r="F65" s="115"/>
      <c r="G65" s="115"/>
      <c r="H65" s="115"/>
      <c r="I65" s="116"/>
    </row>
    <row r="66" spans="1:9" ht="13.5">
      <c r="A66" s="113"/>
      <c r="B66" s="114"/>
      <c r="C66" s="115"/>
      <c r="D66" s="115"/>
      <c r="E66" s="115"/>
      <c r="F66" s="115"/>
      <c r="G66" s="115"/>
      <c r="H66" s="115"/>
      <c r="I66" s="116"/>
    </row>
    <row r="67" spans="1:9" ht="13.5">
      <c r="A67" s="113"/>
      <c r="B67" s="114"/>
      <c r="C67" s="115"/>
      <c r="D67" s="115"/>
      <c r="E67" s="115"/>
      <c r="F67" s="115"/>
      <c r="G67" s="115"/>
      <c r="H67" s="115"/>
      <c r="I67" s="116"/>
    </row>
    <row r="68" spans="1:9" ht="13.5">
      <c r="A68" s="113"/>
      <c r="B68" s="114"/>
      <c r="C68" s="115"/>
      <c r="D68" s="115"/>
      <c r="E68" s="115"/>
      <c r="F68" s="115"/>
      <c r="G68" s="115"/>
      <c r="H68" s="115"/>
      <c r="I68" s="116"/>
    </row>
    <row r="69" spans="1:9" ht="13.5">
      <c r="A69" s="113"/>
      <c r="B69" s="114"/>
      <c r="C69" s="115"/>
      <c r="D69" s="115"/>
      <c r="E69" s="115"/>
      <c r="F69" s="115"/>
      <c r="G69" s="115"/>
      <c r="H69" s="115"/>
      <c r="I69" s="116"/>
    </row>
    <row r="70" spans="1:9" ht="13.5">
      <c r="A70" s="113"/>
      <c r="B70" s="114"/>
      <c r="C70" s="115"/>
      <c r="D70" s="115"/>
      <c r="E70" s="115"/>
      <c r="F70" s="115"/>
      <c r="G70" s="115"/>
      <c r="H70" s="115"/>
      <c r="I70" s="116"/>
    </row>
    <row r="71" spans="1:9" ht="13.5">
      <c r="A71" s="113"/>
      <c r="B71" s="114"/>
      <c r="C71" s="115"/>
      <c r="D71" s="115"/>
      <c r="E71" s="115"/>
      <c r="F71" s="115"/>
      <c r="G71" s="115"/>
      <c r="H71" s="115"/>
      <c r="I71" s="116"/>
    </row>
    <row r="72" spans="1:9" ht="13.5">
      <c r="A72" s="113"/>
      <c r="B72" s="114"/>
      <c r="C72" s="115"/>
      <c r="D72" s="115"/>
      <c r="E72" s="115"/>
      <c r="F72" s="115"/>
      <c r="G72" s="115"/>
      <c r="H72" s="115"/>
      <c r="I72" s="116"/>
    </row>
    <row r="73" spans="1:9" ht="13.5">
      <c r="A73" s="113"/>
      <c r="B73" s="114"/>
      <c r="C73" s="115"/>
      <c r="D73" s="115"/>
      <c r="E73" s="115"/>
      <c r="F73" s="115"/>
      <c r="G73" s="115"/>
      <c r="H73" s="115"/>
      <c r="I73" s="116"/>
    </row>
    <row r="74" spans="1:9" ht="13.5">
      <c r="A74" s="113"/>
      <c r="B74" s="114"/>
      <c r="C74" s="115"/>
      <c r="D74" s="115"/>
      <c r="E74" s="115"/>
      <c r="F74" s="115"/>
      <c r="G74" s="115"/>
      <c r="H74" s="115"/>
      <c r="I74" s="116"/>
    </row>
    <row r="75" spans="1:9" ht="13.5">
      <c r="A75" s="113"/>
      <c r="B75" s="114"/>
      <c r="C75" s="115"/>
      <c r="D75" s="115"/>
      <c r="E75" s="115"/>
      <c r="F75" s="115"/>
      <c r="G75" s="115"/>
      <c r="H75" s="115"/>
      <c r="I75" s="116"/>
    </row>
    <row r="76" spans="1:9" ht="13.5">
      <c r="A76" s="113"/>
      <c r="B76" s="114"/>
      <c r="C76" s="115"/>
      <c r="D76" s="115"/>
      <c r="E76" s="115"/>
      <c r="F76" s="115"/>
      <c r="G76" s="115"/>
      <c r="H76" s="115"/>
      <c r="I76" s="116"/>
    </row>
    <row r="77" spans="1:9" ht="13.5">
      <c r="A77" s="113"/>
      <c r="B77" s="114"/>
      <c r="C77" s="115"/>
      <c r="D77" s="115"/>
      <c r="E77" s="115"/>
      <c r="F77" s="115"/>
      <c r="G77" s="115"/>
      <c r="H77" s="115"/>
      <c r="I77" s="116"/>
    </row>
    <row r="78" spans="1:9" ht="13.5">
      <c r="A78" s="113"/>
      <c r="B78" s="114"/>
      <c r="C78" s="115"/>
      <c r="D78" s="115"/>
      <c r="E78" s="115"/>
      <c r="F78" s="115"/>
      <c r="G78" s="115"/>
      <c r="H78" s="115"/>
      <c r="I78" s="116"/>
    </row>
    <row r="79" spans="1:9" ht="13.5">
      <c r="A79" s="113"/>
      <c r="B79" s="114"/>
      <c r="C79" s="115"/>
      <c r="D79" s="115"/>
      <c r="E79" s="115"/>
      <c r="F79" s="115"/>
      <c r="G79" s="115"/>
      <c r="H79" s="115"/>
      <c r="I79" s="116"/>
    </row>
    <row r="80" spans="1:9" ht="13.5">
      <c r="A80" s="113"/>
      <c r="B80" s="114"/>
      <c r="C80" s="115"/>
      <c r="D80" s="115"/>
      <c r="E80" s="115"/>
      <c r="F80" s="115"/>
      <c r="G80" s="115"/>
      <c r="H80" s="115"/>
      <c r="I80" s="116"/>
    </row>
    <row r="81" spans="1:9" ht="13.5">
      <c r="A81" s="113"/>
      <c r="B81" s="114"/>
      <c r="C81" s="115"/>
      <c r="D81" s="115"/>
      <c r="E81" s="115"/>
      <c r="F81" s="115"/>
      <c r="G81" s="115"/>
      <c r="H81" s="115"/>
      <c r="I81" s="116"/>
    </row>
    <row r="82" spans="1:9" ht="13.5">
      <c r="A82" s="113"/>
      <c r="B82" s="114"/>
      <c r="C82" s="115"/>
      <c r="D82" s="115"/>
      <c r="E82" s="115"/>
      <c r="F82" s="115"/>
      <c r="G82" s="115"/>
      <c r="H82" s="115"/>
      <c r="I82" s="116"/>
    </row>
    <row r="83" spans="1:9" ht="13.5">
      <c r="A83" s="113"/>
      <c r="B83" s="114"/>
      <c r="C83" s="115"/>
      <c r="D83" s="115"/>
      <c r="E83" s="115"/>
      <c r="F83" s="115"/>
      <c r="G83" s="115"/>
      <c r="H83" s="115"/>
      <c r="I83" s="116"/>
    </row>
    <row r="84" spans="1:9" ht="13.5">
      <c r="A84" s="113"/>
      <c r="B84" s="114"/>
      <c r="C84" s="115"/>
      <c r="D84" s="115"/>
      <c r="E84" s="115"/>
      <c r="F84" s="115"/>
      <c r="G84" s="115"/>
      <c r="H84" s="115"/>
      <c r="I84" s="116"/>
    </row>
    <row r="85" spans="1:9" ht="13.5">
      <c r="A85" s="113"/>
      <c r="B85" s="114"/>
      <c r="C85" s="115"/>
      <c r="D85" s="115"/>
      <c r="E85" s="115"/>
      <c r="F85" s="115"/>
      <c r="G85" s="115"/>
      <c r="H85" s="115"/>
      <c r="I85" s="116"/>
    </row>
    <row r="86" spans="1:9" ht="13.5">
      <c r="A86" s="113"/>
      <c r="B86" s="114"/>
      <c r="C86" s="115"/>
      <c r="D86" s="115"/>
      <c r="E86" s="115"/>
      <c r="F86" s="115"/>
      <c r="G86" s="115"/>
      <c r="H86" s="115"/>
      <c r="I86" s="116"/>
    </row>
    <row r="87" spans="1:9" ht="13.5">
      <c r="A87" s="113"/>
      <c r="B87" s="114"/>
      <c r="C87" s="115"/>
      <c r="D87" s="115"/>
      <c r="E87" s="115"/>
      <c r="F87" s="115"/>
      <c r="G87" s="115"/>
      <c r="H87" s="115"/>
      <c r="I87" s="116"/>
    </row>
    <row r="88" spans="1:9" ht="13.5">
      <c r="A88" s="113"/>
      <c r="B88" s="114"/>
      <c r="C88" s="115"/>
      <c r="D88" s="115"/>
      <c r="E88" s="115"/>
      <c r="F88" s="115"/>
      <c r="G88" s="115"/>
      <c r="H88" s="115"/>
      <c r="I88" s="116"/>
    </row>
    <row r="89" spans="1:9" ht="13.5">
      <c r="A89" s="113"/>
      <c r="B89" s="114"/>
      <c r="C89" s="115"/>
      <c r="D89" s="115"/>
      <c r="E89" s="115"/>
      <c r="F89" s="115"/>
      <c r="G89" s="115"/>
      <c r="H89" s="115"/>
      <c r="I89" s="116"/>
    </row>
    <row r="90" spans="1:9" ht="13.5">
      <c r="A90" s="113"/>
      <c r="B90" s="114"/>
      <c r="C90" s="115"/>
      <c r="D90" s="115"/>
      <c r="E90" s="115"/>
      <c r="F90" s="115"/>
      <c r="G90" s="115"/>
      <c r="H90" s="115"/>
      <c r="I90" s="116"/>
    </row>
    <row r="91" spans="1:9" ht="13.5">
      <c r="A91" s="113"/>
      <c r="B91" s="114"/>
      <c r="C91" s="115"/>
      <c r="D91" s="115"/>
      <c r="E91" s="115"/>
      <c r="F91" s="115"/>
      <c r="G91" s="115"/>
      <c r="H91" s="115"/>
      <c r="I91" s="116"/>
    </row>
    <row r="92" spans="1:9" ht="13.5">
      <c r="A92" s="113"/>
      <c r="B92" s="114"/>
      <c r="C92" s="115"/>
      <c r="D92" s="115"/>
      <c r="E92" s="115"/>
      <c r="F92" s="115"/>
      <c r="G92" s="115"/>
      <c r="H92" s="115"/>
      <c r="I92" s="116"/>
    </row>
    <row r="93" spans="1:9" ht="13.5">
      <c r="A93" s="113"/>
      <c r="B93" s="114"/>
      <c r="C93" s="115"/>
      <c r="D93" s="115"/>
      <c r="E93" s="115"/>
      <c r="F93" s="115"/>
      <c r="G93" s="115"/>
      <c r="H93" s="115"/>
      <c r="I93" s="116"/>
    </row>
    <row r="94" spans="1:9" ht="13.5">
      <c r="A94" s="113"/>
      <c r="B94" s="114"/>
      <c r="C94" s="115"/>
      <c r="D94" s="115"/>
      <c r="E94" s="115"/>
      <c r="F94" s="115"/>
      <c r="G94" s="115"/>
      <c r="H94" s="115"/>
      <c r="I94" s="116"/>
    </row>
    <row r="95" spans="1:9" ht="13.5">
      <c r="A95" s="113"/>
      <c r="B95" s="114"/>
      <c r="C95" s="115"/>
      <c r="D95" s="115"/>
      <c r="E95" s="115"/>
      <c r="F95" s="115"/>
      <c r="G95" s="115"/>
      <c r="H95" s="115"/>
      <c r="I95" s="116"/>
    </row>
    <row r="96" spans="1:9" ht="13.5">
      <c r="A96" s="113"/>
      <c r="B96" s="114"/>
      <c r="C96" s="115"/>
      <c r="D96" s="115"/>
      <c r="E96" s="115"/>
      <c r="F96" s="115"/>
      <c r="G96" s="115"/>
      <c r="H96" s="115"/>
      <c r="I96" s="116"/>
    </row>
    <row r="97" spans="1:9" ht="13.5">
      <c r="A97" s="113"/>
      <c r="B97" s="114"/>
      <c r="C97" s="115"/>
      <c r="D97" s="115"/>
      <c r="E97" s="115"/>
      <c r="F97" s="115"/>
      <c r="G97" s="115"/>
      <c r="H97" s="115"/>
      <c r="I97" s="116"/>
    </row>
    <row r="98" spans="1:9" ht="13.5">
      <c r="A98" s="113"/>
      <c r="B98" s="114"/>
      <c r="C98" s="115"/>
      <c r="D98" s="115"/>
      <c r="E98" s="115"/>
      <c r="F98" s="115"/>
      <c r="G98" s="115"/>
      <c r="H98" s="115"/>
      <c r="I98" s="116"/>
    </row>
    <row r="99" spans="1:9" ht="13.5">
      <c r="A99" s="113"/>
      <c r="B99" s="114"/>
      <c r="C99" s="115"/>
      <c r="D99" s="115"/>
      <c r="E99" s="115"/>
      <c r="F99" s="115"/>
      <c r="G99" s="115"/>
      <c r="H99" s="115"/>
      <c r="I99" s="116"/>
    </row>
    <row r="100" spans="1:9" ht="13.5">
      <c r="A100" s="113"/>
      <c r="B100" s="114"/>
      <c r="C100" s="115"/>
      <c r="D100" s="115"/>
      <c r="E100" s="115"/>
      <c r="F100" s="115"/>
      <c r="G100" s="115"/>
      <c r="H100" s="115"/>
      <c r="I100" s="116"/>
    </row>
    <row r="101" spans="1:9" ht="13.5">
      <c r="A101" s="113"/>
      <c r="B101" s="114"/>
      <c r="C101" s="115"/>
      <c r="D101" s="115"/>
      <c r="E101" s="115"/>
      <c r="F101" s="115"/>
      <c r="G101" s="115"/>
      <c r="H101" s="115"/>
      <c r="I101" s="116"/>
    </row>
    <row r="102" spans="1:9" ht="13.5">
      <c r="A102" s="113"/>
      <c r="B102" s="114"/>
      <c r="C102" s="115"/>
      <c r="D102" s="115"/>
      <c r="E102" s="115"/>
      <c r="F102" s="115"/>
      <c r="G102" s="115"/>
      <c r="H102" s="115"/>
      <c r="I102" s="116"/>
    </row>
    <row r="103" spans="1:9" ht="13.5">
      <c r="A103" s="113"/>
      <c r="B103" s="114"/>
      <c r="C103" s="115"/>
      <c r="D103" s="115"/>
      <c r="E103" s="115"/>
      <c r="F103" s="115"/>
      <c r="G103" s="115"/>
      <c r="H103" s="115"/>
      <c r="I103" s="116"/>
    </row>
    <row r="104" spans="1:9" ht="13.5">
      <c r="A104" s="113"/>
      <c r="B104" s="114"/>
      <c r="C104" s="115"/>
      <c r="D104" s="115"/>
      <c r="E104" s="115"/>
      <c r="F104" s="115"/>
      <c r="G104" s="115"/>
      <c r="H104" s="115"/>
      <c r="I104" s="116"/>
    </row>
    <row r="105" spans="1:9" ht="13.5">
      <c r="A105" s="123"/>
      <c r="B105" s="114"/>
      <c r="C105" s="124"/>
      <c r="D105" s="124"/>
      <c r="E105" s="124"/>
      <c r="F105" s="124"/>
      <c r="G105" s="124"/>
      <c r="H105" s="124"/>
      <c r="I105" s="116"/>
    </row>
    <row r="106" spans="1:9" ht="13.5">
      <c r="A106" s="123"/>
      <c r="B106" s="114"/>
      <c r="C106" s="124"/>
      <c r="D106" s="124"/>
      <c r="E106" s="124"/>
      <c r="F106" s="124"/>
      <c r="G106" s="124"/>
      <c r="H106" s="124"/>
      <c r="I106" s="116"/>
    </row>
    <row r="107" spans="1:9" ht="13.5">
      <c r="A107" s="123"/>
      <c r="B107" s="125"/>
      <c r="C107" s="124"/>
      <c r="D107" s="124"/>
      <c r="E107" s="124"/>
      <c r="F107" s="124"/>
      <c r="G107" s="124"/>
      <c r="H107" s="124"/>
      <c r="I107" s="116"/>
    </row>
    <row r="108" spans="1:8" ht="12.75">
      <c r="A108" s="123"/>
      <c r="B108" s="125"/>
      <c r="C108" s="124"/>
      <c r="D108" s="124"/>
      <c r="E108" s="124"/>
      <c r="F108" s="124"/>
      <c r="G108" s="124"/>
      <c r="H108" s="124"/>
    </row>
    <row r="109" spans="1:8" ht="12.75">
      <c r="A109" s="123"/>
      <c r="B109" s="125"/>
      <c r="C109" s="124"/>
      <c r="D109" s="124"/>
      <c r="E109" s="124"/>
      <c r="F109" s="124"/>
      <c r="G109" s="124"/>
      <c r="H109" s="124"/>
    </row>
    <row r="110" spans="1:8" ht="12.75">
      <c r="A110" s="126"/>
      <c r="B110" s="125"/>
      <c r="C110" s="127"/>
      <c r="D110" s="127"/>
      <c r="E110" s="127"/>
      <c r="F110" s="127"/>
      <c r="G110" s="127"/>
      <c r="H110" s="127"/>
    </row>
    <row r="111" spans="1:8" ht="12.75">
      <c r="A111" s="126"/>
      <c r="B111" s="125"/>
      <c r="C111" s="127"/>
      <c r="D111" s="127"/>
      <c r="E111" s="127"/>
      <c r="F111" s="127"/>
      <c r="G111" s="127"/>
      <c r="H111" s="127"/>
    </row>
    <row r="112" spans="1:8" ht="12.75">
      <c r="A112" s="126"/>
      <c r="B112" s="128"/>
      <c r="C112" s="127"/>
      <c r="D112" s="127"/>
      <c r="E112" s="127"/>
      <c r="F112" s="127"/>
      <c r="G112" s="127"/>
      <c r="H112" s="127"/>
    </row>
    <row r="113" spans="1:8" ht="12.75">
      <c r="A113" s="126"/>
      <c r="B113" s="128"/>
      <c r="C113" s="127"/>
      <c r="D113" s="127"/>
      <c r="E113" s="127"/>
      <c r="F113" s="127"/>
      <c r="G113" s="127"/>
      <c r="H113" s="127"/>
    </row>
    <row r="114" spans="1:8" ht="12.75">
      <c r="A114" s="126"/>
      <c r="B114" s="128"/>
      <c r="C114" s="127"/>
      <c r="D114" s="127"/>
      <c r="E114" s="127"/>
      <c r="F114" s="127"/>
      <c r="G114" s="127"/>
      <c r="H114" s="127"/>
    </row>
    <row r="115" spans="1:8" ht="12.75">
      <c r="A115" s="126"/>
      <c r="B115" s="128"/>
      <c r="C115" s="127"/>
      <c r="D115" s="127"/>
      <c r="E115" s="127"/>
      <c r="F115" s="127"/>
      <c r="G115" s="127"/>
      <c r="H115" s="127"/>
    </row>
    <row r="116" spans="1:8" ht="12.75">
      <c r="A116" s="126"/>
      <c r="B116" s="128"/>
      <c r="C116" s="127"/>
      <c r="D116" s="127"/>
      <c r="E116" s="127"/>
      <c r="F116" s="127"/>
      <c r="G116" s="127"/>
      <c r="H116" s="127"/>
    </row>
    <row r="117" spans="1:8" ht="12.75">
      <c r="A117" s="126"/>
      <c r="B117" s="128"/>
      <c r="C117" s="127"/>
      <c r="D117" s="127"/>
      <c r="E117" s="127"/>
      <c r="F117" s="127"/>
      <c r="G117" s="127"/>
      <c r="H117" s="127"/>
    </row>
    <row r="118" spans="1:8" ht="12.75">
      <c r="A118" s="126"/>
      <c r="B118" s="128"/>
      <c r="C118" s="127"/>
      <c r="D118" s="127"/>
      <c r="E118" s="127"/>
      <c r="F118" s="127"/>
      <c r="G118" s="127"/>
      <c r="H118" s="127"/>
    </row>
    <row r="119" spans="1:8" ht="12.75">
      <c r="A119" s="126"/>
      <c r="B119" s="128"/>
      <c r="C119" s="127"/>
      <c r="D119" s="127"/>
      <c r="E119" s="127"/>
      <c r="F119" s="127"/>
      <c r="G119" s="127"/>
      <c r="H119" s="127"/>
    </row>
    <row r="120" spans="1:8" ht="12.75">
      <c r="A120" s="126"/>
      <c r="B120" s="128"/>
      <c r="C120" s="127"/>
      <c r="D120" s="127"/>
      <c r="E120" s="127"/>
      <c r="F120" s="127"/>
      <c r="G120" s="127"/>
      <c r="H120" s="127"/>
    </row>
    <row r="121" spans="1:8" ht="12.75">
      <c r="A121" s="126"/>
      <c r="B121" s="128"/>
      <c r="C121" s="127"/>
      <c r="D121" s="127"/>
      <c r="E121" s="127"/>
      <c r="F121" s="127"/>
      <c r="G121" s="127"/>
      <c r="H121" s="127"/>
    </row>
    <row r="122" spans="1:8" ht="12.75">
      <c r="A122" s="126"/>
      <c r="B122" s="128"/>
      <c r="C122" s="127"/>
      <c r="D122" s="127"/>
      <c r="E122" s="127"/>
      <c r="F122" s="127"/>
      <c r="G122" s="127"/>
      <c r="H122" s="127"/>
    </row>
    <row r="123" spans="1:8" ht="12.75">
      <c r="A123" s="126"/>
      <c r="B123" s="128"/>
      <c r="C123" s="127"/>
      <c r="D123" s="127"/>
      <c r="E123" s="127"/>
      <c r="F123" s="127"/>
      <c r="G123" s="127"/>
      <c r="H123" s="127"/>
    </row>
    <row r="124" spans="1:8" ht="12.75">
      <c r="A124" s="126"/>
      <c r="B124" s="128"/>
      <c r="C124" s="127"/>
      <c r="D124" s="127"/>
      <c r="E124" s="127"/>
      <c r="F124" s="127"/>
      <c r="G124" s="127"/>
      <c r="H124" s="127"/>
    </row>
    <row r="125" spans="1:8" ht="12.75">
      <c r="A125" s="126"/>
      <c r="B125" s="128"/>
      <c r="C125" s="127"/>
      <c r="D125" s="127"/>
      <c r="E125" s="127"/>
      <c r="F125" s="127"/>
      <c r="G125" s="127"/>
      <c r="H125" s="127"/>
    </row>
    <row r="126" spans="1:8" ht="12.75">
      <c r="A126" s="126"/>
      <c r="B126" s="128"/>
      <c r="C126" s="127"/>
      <c r="D126" s="127"/>
      <c r="E126" s="127"/>
      <c r="F126" s="127"/>
      <c r="G126" s="127"/>
      <c r="H126" s="127"/>
    </row>
    <row r="127" spans="1:8" ht="12.75">
      <c r="A127" s="126"/>
      <c r="B127" s="128"/>
      <c r="C127" s="127"/>
      <c r="D127" s="127"/>
      <c r="E127" s="127"/>
      <c r="F127" s="127"/>
      <c r="G127" s="127"/>
      <c r="H127" s="127"/>
    </row>
    <row r="128" spans="1:8" ht="12.75">
      <c r="A128" s="126"/>
      <c r="B128" s="128"/>
      <c r="C128" s="127"/>
      <c r="D128" s="127"/>
      <c r="E128" s="127"/>
      <c r="F128" s="127"/>
      <c r="G128" s="127"/>
      <c r="H128" s="127"/>
    </row>
    <row r="129" spans="1:8" ht="12.75">
      <c r="A129" s="126"/>
      <c r="B129" s="128"/>
      <c r="C129" s="127"/>
      <c r="D129" s="127"/>
      <c r="E129" s="127"/>
      <c r="F129" s="127"/>
      <c r="G129" s="127"/>
      <c r="H129" s="127"/>
    </row>
    <row r="130" spans="1:8" ht="12.75">
      <c r="A130" s="126"/>
      <c r="B130" s="128"/>
      <c r="C130" s="127"/>
      <c r="D130" s="127"/>
      <c r="E130" s="127"/>
      <c r="F130" s="127"/>
      <c r="G130" s="127"/>
      <c r="H130" s="127"/>
    </row>
    <row r="131" spans="1:8" ht="17.25">
      <c r="A131" s="99"/>
      <c r="B131" s="128"/>
      <c r="C131" s="100"/>
      <c r="D131" s="100"/>
      <c r="E131" s="100"/>
      <c r="F131" s="100"/>
      <c r="G131" s="100"/>
      <c r="H131" s="100"/>
    </row>
    <row r="132" spans="1:8" ht="17.25">
      <c r="A132" s="99"/>
      <c r="B132" s="128"/>
      <c r="C132" s="100"/>
      <c r="D132" s="100"/>
      <c r="E132" s="100"/>
      <c r="F132" s="100"/>
      <c r="G132" s="100"/>
      <c r="H132" s="100"/>
    </row>
  </sheetData>
  <sheetProtection/>
  <mergeCells count="4">
    <mergeCell ref="A2:H2"/>
    <mergeCell ref="F4:H4"/>
    <mergeCell ref="A1:H1"/>
    <mergeCell ref="A3:H3"/>
  </mergeCells>
  <printOptions/>
  <pageMargins left="0.75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</dc:creator>
  <cp:keywords/>
  <dc:description/>
  <cp:lastModifiedBy>User</cp:lastModifiedBy>
  <cp:lastPrinted>2016-09-19T04:17:33Z</cp:lastPrinted>
  <dcterms:created xsi:type="dcterms:W3CDTF">2012-01-30T00:53:27Z</dcterms:created>
  <dcterms:modified xsi:type="dcterms:W3CDTF">2016-09-19T04:18:20Z</dcterms:modified>
  <cp:category/>
  <cp:version/>
  <cp:contentType/>
  <cp:contentStatus/>
</cp:coreProperties>
</file>